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6"/>
  </bookViews>
  <sheets>
    <sheet name="4-1" sheetId="1" r:id="rId1"/>
    <sheet name="4-2" sheetId="4" r:id="rId2"/>
    <sheet name="4-3" sheetId="2" r:id="rId3"/>
    <sheet name="4-3续" sheetId="6" r:id="rId4"/>
    <sheet name="4-4" sheetId="5" r:id="rId5"/>
    <sheet name="4-4续1" sheetId="8" r:id="rId6"/>
    <sheet name="4-4续2" sheetId="10" r:id="rId7"/>
  </sheets>
  <definedNames>
    <definedName name="_xlnm.Print_Area" localSheetId="0">'4-1'!$A$1:$J$30</definedName>
    <definedName name="_xlnm.Print_Area" localSheetId="1">'4-2'!$A$1:$K$33</definedName>
    <definedName name="_xlnm.Print_Area" localSheetId="2">'4-3'!$A$1:$H$30</definedName>
  </definedNames>
  <calcPr calcId="144525"/>
</workbook>
</file>

<file path=xl/sharedStrings.xml><?xml version="1.0" encoding="utf-8"?>
<sst xmlns="http://schemas.openxmlformats.org/spreadsheetml/2006/main" count="280" uniqueCount="169">
  <si>
    <t>4-1 户籍人口及其变动情况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</si>
  <si>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目</t>
    </r>
  </si>
  <si>
    <t>计量
单位</t>
  </si>
  <si>
    <t>2022年</t>
  </si>
  <si>
    <r>
      <rPr>
        <sz val="9"/>
        <rFont val="Arial Narrow"/>
        <charset val="134"/>
      </rPr>
      <t>2023</t>
    </r>
    <r>
      <rPr>
        <sz val="9"/>
        <rFont val="宋体"/>
        <charset val="134"/>
      </rPr>
      <t>年</t>
    </r>
  </si>
  <si>
    <t>江城区</t>
  </si>
  <si>
    <t>海陵区</t>
  </si>
  <si>
    <t>高新区</t>
  </si>
  <si>
    <t>阳东区</t>
  </si>
  <si>
    <t>阳西县</t>
  </si>
  <si>
    <t>阳春市</t>
  </si>
  <si>
    <t>一、年末户籍总户数</t>
  </si>
  <si>
    <t>户</t>
  </si>
  <si>
    <t>二、年末户籍总人数</t>
  </si>
  <si>
    <t>人</t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</si>
  <si>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男性</t>
    </r>
  </si>
  <si>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女性</t>
    </r>
  </si>
  <si>
    <t>年末总人口中：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</si>
  <si>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城镇人口</t>
    </r>
    <r>
      <rPr>
        <sz val="9"/>
        <rFont val="Arial Narrow"/>
        <charset val="134"/>
      </rPr>
      <t xml:space="preserve">   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</si>
  <si>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乡村人口</t>
    </r>
  </si>
  <si>
    <t>三、人口变动情况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</si>
  <si>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（一）出生人口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</si>
  <si>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男性</t>
    </r>
    <r>
      <rPr>
        <sz val="9"/>
        <rFont val="Arial Narrow"/>
        <charset val="134"/>
      </rPr>
      <t xml:space="preserve"> 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</si>
  <si>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女性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</si>
  <si>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（二）死亡人口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</si>
  <si>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（三）迁入人口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</si>
  <si>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省内迁入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</si>
  <si>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省外迁入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</si>
  <si>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（四）迁出人口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</si>
  <si>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迁往省内</t>
    </r>
  </si>
  <si>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迁往省外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</si>
  <si>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（五）人口出生率</t>
    </r>
  </si>
  <si>
    <t>‰</t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</si>
  <si>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（六）人口死亡率</t>
    </r>
  </si>
  <si>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（七）人口自然增长率</t>
    </r>
  </si>
  <si>
    <t>四、平均每户人口</t>
  </si>
  <si>
    <t>五、人口密度（按常住人口计算）</t>
  </si>
  <si>
    <r>
      <rPr>
        <b/>
        <sz val="9"/>
        <rFont val="宋体"/>
        <charset val="134"/>
      </rPr>
      <t>人</t>
    </r>
    <r>
      <rPr>
        <b/>
        <sz val="9"/>
        <rFont val="Arial Narrow"/>
        <charset val="134"/>
      </rPr>
      <t>/</t>
    </r>
    <r>
      <rPr>
        <b/>
        <sz val="9"/>
        <rFont val="宋体"/>
        <charset val="134"/>
      </rPr>
      <t>平方公里</t>
    </r>
  </si>
  <si>
    <r>
      <rPr>
        <sz val="10"/>
        <rFont val="宋体"/>
        <charset val="134"/>
      </rPr>
      <t>注：</t>
    </r>
    <r>
      <rPr>
        <sz val="10"/>
        <rFont val="Arial"/>
        <charset val="134"/>
      </rPr>
      <t>1</t>
    </r>
    <r>
      <rPr>
        <sz val="10"/>
        <rFont val="宋体"/>
        <charset val="134"/>
      </rPr>
      <t>、本表户籍人口由市公安局提供，从2015年起按城镇划分新标准统计，居委会人口属城镇，村委会人口属农村。2、本表人口出生率、人口死亡率、人口自然增长率为计生考核数。</t>
    </r>
  </si>
  <si>
    <t>4-2 常住人口情况表</t>
  </si>
  <si>
    <r>
      <rPr>
        <sz val="12"/>
        <rFont val="宋体"/>
        <charset val="134"/>
      </rPr>
      <t>（</t>
    </r>
    <r>
      <rPr>
        <sz val="12"/>
        <rFont val="Arial Narrow"/>
        <charset val="134"/>
      </rPr>
      <t>1990-2023</t>
    </r>
    <r>
      <rPr>
        <sz val="12"/>
        <rFont val="宋体"/>
        <charset val="134"/>
      </rPr>
      <t>年）</t>
    </r>
  </si>
  <si>
    <r>
      <rPr>
        <sz val="10"/>
        <rFont val="Arial Narrow"/>
        <charset val="134"/>
      </rPr>
      <t xml:space="preserve"> </t>
    </r>
    <r>
      <rPr>
        <sz val="10"/>
        <rFont val="宋体"/>
        <charset val="134"/>
      </rPr>
      <t>单位：人</t>
    </r>
  </si>
  <si>
    <t>年份</t>
  </si>
  <si>
    <t>全市</t>
  </si>
  <si>
    <t>城镇
人口</t>
  </si>
  <si>
    <t>农村
人口</t>
  </si>
  <si>
    <r>
      <rPr>
        <sz val="10"/>
        <rFont val="宋体"/>
        <charset val="134"/>
      </rPr>
      <t>城市化
水平</t>
    </r>
    <r>
      <rPr>
        <sz val="10"/>
        <rFont val="Arial Narrow"/>
        <charset val="134"/>
      </rPr>
      <t>%</t>
    </r>
  </si>
  <si>
    <t>注：2011-2019年年末常住人口根据2020年第七次全国人口普查结果进行平滑调整。</t>
  </si>
  <si>
    <t>4-3 各镇（街道办事处）年末户籍人口数</t>
  </si>
  <si>
    <r>
      <rPr>
        <sz val="12"/>
        <rFont val="宋体"/>
        <charset val="134"/>
      </rPr>
      <t>（</t>
    </r>
    <r>
      <rPr>
        <sz val="12"/>
        <rFont val="Arial Narrow"/>
        <charset val="134"/>
      </rPr>
      <t>2023</t>
    </r>
    <r>
      <rPr>
        <sz val="12"/>
        <rFont val="宋体"/>
        <charset val="134"/>
      </rPr>
      <t>年）</t>
    </r>
  </si>
  <si>
    <r>
      <rPr>
        <sz val="10"/>
        <rFont val="Arial Narrow"/>
        <charset val="134"/>
      </rPr>
      <t xml:space="preserve">  </t>
    </r>
    <r>
      <rPr>
        <sz val="10"/>
        <rFont val="宋体"/>
        <charset val="134"/>
      </rPr>
      <t>单位：户、人</t>
    </r>
    <r>
      <rPr>
        <sz val="10"/>
        <rFont val="Arial Narrow"/>
        <charset val="134"/>
      </rPr>
      <t xml:space="preserve"> </t>
    </r>
  </si>
  <si>
    <t>地区别</t>
  </si>
  <si>
    <t>总户数</t>
  </si>
  <si>
    <t>总人口</t>
  </si>
  <si>
    <t>平均每户
人数</t>
  </si>
  <si>
    <t>按性别分</t>
  </si>
  <si>
    <t>按城镇与乡村分</t>
  </si>
  <si>
    <t>男性</t>
  </si>
  <si>
    <t>女性</t>
  </si>
  <si>
    <t>城镇人口</t>
  </si>
  <si>
    <t>乡村人口</t>
  </si>
  <si>
    <t>阳江市</t>
  </si>
  <si>
    <t xml:space="preserve"> 市辖区</t>
  </si>
  <si>
    <t xml:space="preserve">  江城区</t>
  </si>
  <si>
    <t xml:space="preserve">   南恩街道</t>
  </si>
  <si>
    <t xml:space="preserve">   城南街道</t>
  </si>
  <si>
    <t xml:space="preserve">   中洲街道</t>
  </si>
  <si>
    <t xml:space="preserve">   城东街道</t>
  </si>
  <si>
    <t xml:space="preserve">   城北街道</t>
  </si>
  <si>
    <t xml:space="preserve">   岗列街道</t>
  </si>
  <si>
    <t xml:space="preserve">   城西街道</t>
  </si>
  <si>
    <t xml:space="preserve">   白沙街道</t>
  </si>
  <si>
    <t xml:space="preserve">   埠场镇</t>
  </si>
  <si>
    <t xml:space="preserve">   双捷镇</t>
  </si>
  <si>
    <t xml:space="preserve">  高新区(平冈镇)</t>
  </si>
  <si>
    <t xml:space="preserve">  海陵区(闸坡镇)</t>
  </si>
  <si>
    <t xml:space="preserve">  阳东区</t>
  </si>
  <si>
    <t xml:space="preserve">   东城镇</t>
  </si>
  <si>
    <t xml:space="preserve">   北惯镇</t>
  </si>
  <si>
    <t xml:space="preserve">   东平镇</t>
  </si>
  <si>
    <t xml:space="preserve">   雅韶镇</t>
  </si>
  <si>
    <t xml:space="preserve">   大沟镇</t>
  </si>
  <si>
    <t xml:space="preserve">   新洲镇</t>
  </si>
  <si>
    <t xml:space="preserve">   合山镇</t>
  </si>
  <si>
    <t xml:space="preserve">   塘坪镇</t>
  </si>
  <si>
    <t>4-3 续表</t>
  </si>
  <si>
    <t>平均每户人数</t>
  </si>
  <si>
    <t xml:space="preserve">   大八镇</t>
  </si>
  <si>
    <t xml:space="preserve">   红丰镇</t>
  </si>
  <si>
    <t xml:space="preserve">   那龙镇</t>
  </si>
  <si>
    <t xml:space="preserve"> 阳西县</t>
  </si>
  <si>
    <t xml:space="preserve">   织篢镇</t>
  </si>
  <si>
    <t xml:space="preserve">   沙扒镇</t>
  </si>
  <si>
    <t xml:space="preserve">   程村镇</t>
  </si>
  <si>
    <t xml:space="preserve">   塘口镇</t>
  </si>
  <si>
    <t xml:space="preserve">   上洋镇</t>
  </si>
  <si>
    <t xml:space="preserve">   溪头镇</t>
  </si>
  <si>
    <t xml:space="preserve">   儒洞镇</t>
  </si>
  <si>
    <t xml:space="preserve">   新圩镇</t>
  </si>
  <si>
    <t xml:space="preserve"> 阳春市</t>
  </si>
  <si>
    <t xml:space="preserve">   春城街道</t>
  </si>
  <si>
    <t xml:space="preserve">   河西街道</t>
  </si>
  <si>
    <t xml:space="preserve">   春湾镇</t>
  </si>
  <si>
    <t xml:space="preserve">   合水镇</t>
  </si>
  <si>
    <t xml:space="preserve">   潭水镇</t>
  </si>
  <si>
    <t xml:space="preserve">   陂面镇</t>
  </si>
  <si>
    <t xml:space="preserve">   岗美镇</t>
  </si>
  <si>
    <t xml:space="preserve">   圭岗镇</t>
  </si>
  <si>
    <t xml:space="preserve">   三甲镇</t>
  </si>
  <si>
    <t xml:space="preserve">   八甲镇</t>
  </si>
  <si>
    <t xml:space="preserve">   双滘镇</t>
  </si>
  <si>
    <t xml:space="preserve">   河口镇</t>
  </si>
  <si>
    <t xml:space="preserve">   河朗镇</t>
  </si>
  <si>
    <t xml:space="preserve">   松柏镇</t>
  </si>
  <si>
    <t xml:space="preserve">   永宁镇</t>
  </si>
  <si>
    <t xml:space="preserve">   马水镇</t>
  </si>
  <si>
    <t xml:space="preserve">   石望镇</t>
  </si>
  <si>
    <t>4-4 建市以来户数、人口情况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</si>
  <si>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</si>
  <si>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1988</t>
    </r>
    <r>
      <rPr>
        <sz val="9"/>
        <rFont val="宋体"/>
        <charset val="134"/>
      </rPr>
      <t>年</t>
    </r>
  </si>
  <si>
    <t>1990年</t>
  </si>
  <si>
    <t>1995年</t>
  </si>
  <si>
    <t>2000年</t>
  </si>
  <si>
    <t>2003年</t>
  </si>
  <si>
    <t>2004年</t>
  </si>
  <si>
    <t>2005年</t>
  </si>
  <si>
    <t>2006年</t>
  </si>
  <si>
    <t>2007年</t>
  </si>
  <si>
    <t>一、户数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</si>
  <si>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年末总户数</t>
    </r>
  </si>
  <si>
    <r>
      <rPr>
        <sz val="9"/>
        <rFont val="Arial Narrow"/>
        <charset val="134"/>
      </rPr>
      <t xml:space="preserve">      #</t>
    </r>
    <r>
      <rPr>
        <sz val="9"/>
        <rFont val="宋体"/>
        <charset val="134"/>
      </rPr>
      <t>农业户</t>
    </r>
  </si>
  <si>
    <t>二、人口</t>
  </si>
  <si>
    <r>
      <rPr>
        <sz val="9"/>
        <rFont val="Arial Narrow"/>
        <charset val="134"/>
      </rPr>
      <t xml:space="preserve">     </t>
    </r>
    <r>
      <rPr>
        <sz val="9"/>
        <rFont val="宋体"/>
        <charset val="134"/>
      </rPr>
      <t>年末常住人口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</si>
  <si>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年末户籍总人口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</si>
  <si>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非农业人口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</si>
  <si>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农业人口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</si>
  <si>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户籍人口中：男性</t>
    </r>
  </si>
  <si>
    <r>
      <rPr>
        <sz val="9"/>
        <rFont val="Arial Narrow"/>
        <charset val="134"/>
      </rPr>
      <t xml:space="preserve">                            </t>
    </r>
    <r>
      <rPr>
        <sz val="9"/>
        <rFont val="宋体"/>
        <charset val="134"/>
      </rPr>
      <t>女性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</si>
  <si>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全年平均常住人口</t>
    </r>
  </si>
  <si>
    <t xml:space="preserve">  人口密度
 （按常住人口计算）</t>
  </si>
  <si>
    <r>
      <rPr>
        <sz val="9"/>
        <rFont val="宋体"/>
        <charset val="134"/>
      </rPr>
      <t>人</t>
    </r>
    <r>
      <rPr>
        <sz val="9"/>
        <rFont val="Arial Narrow"/>
        <charset val="134"/>
      </rPr>
      <t>/</t>
    </r>
    <r>
      <rPr>
        <sz val="9"/>
        <rFont val="宋体"/>
        <charset val="134"/>
      </rPr>
      <t>平方公里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</si>
  <si>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平均每户人口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</si>
  <si>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人口出生率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</si>
  <si>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人口死亡率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</si>
  <si>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自然增长率</t>
    </r>
  </si>
  <si>
    <t>4-4 续表一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</si>
  <si>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</si>
  <si>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</si>
  <si>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</si>
  <si>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</si>
  <si>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</si>
  <si>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</si>
  <si>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</si>
  <si>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</si>
  <si>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r>
      <rPr>
        <sz val="9"/>
        <rFont val="Arial Narrow"/>
        <charset val="134"/>
      </rPr>
      <t xml:space="preserve">                           </t>
    </r>
    <r>
      <rPr>
        <sz val="9"/>
        <rFont val="宋体"/>
        <charset val="134"/>
      </rPr>
      <t>女性</t>
    </r>
  </si>
  <si>
    <t xml:space="preserve">   人口密度
  （按常住人口计算）</t>
  </si>
  <si>
    <r>
      <rPr>
        <sz val="10"/>
        <rFont val="宋体"/>
        <charset val="134"/>
      </rPr>
      <t>注：1、</t>
    </r>
    <r>
      <rPr>
        <sz val="10"/>
        <rFont val="Arial"/>
        <charset val="134"/>
      </rPr>
      <t>2015</t>
    </r>
    <r>
      <rPr>
        <sz val="10"/>
        <rFont val="宋体"/>
        <charset val="134"/>
      </rPr>
      <t>年开始户籍人口统计不以户口性质划分，不再划分农业人口和非农业人口。开始按城镇
    划分新标准统计，居委会人口属城镇，村委会人口属农村，划分为城镇人口和乡村人口。</t>
    </r>
  </si>
  <si>
    <t>4-4 续表二</t>
  </si>
  <si>
    <r>
      <rPr>
        <sz val="9.5"/>
        <rFont val="宋体"/>
        <charset val="134"/>
      </rPr>
      <t>项</t>
    </r>
    <r>
      <rPr>
        <sz val="9.5"/>
        <rFont val="Arial Narrow"/>
        <charset val="134"/>
      </rPr>
      <t xml:space="preserve">    </t>
    </r>
    <r>
      <rPr>
        <sz val="9.5"/>
        <rFont val="宋体"/>
        <charset val="134"/>
      </rPr>
      <t>目</t>
    </r>
  </si>
  <si>
    <t>2016年</t>
  </si>
  <si>
    <t>2017年</t>
  </si>
  <si>
    <t>2018年</t>
  </si>
  <si>
    <t>2019年</t>
  </si>
  <si>
    <t>2020年</t>
  </si>
  <si>
    <t>2021年</t>
  </si>
  <si>
    <r>
      <rPr>
        <sz val="9.5"/>
        <rFont val="Arial Narrow"/>
        <charset val="134"/>
      </rPr>
      <t>2023</t>
    </r>
    <r>
      <rPr>
        <sz val="9.5"/>
        <rFont val="宋体"/>
        <charset val="134"/>
      </rPr>
      <t>年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</si>
  <si>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城镇人口</t>
    </r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</si>
  <si>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乡村人口</t>
    </r>
  </si>
  <si>
    <t xml:space="preserve"> 人口密度
（按常住人口计算）</t>
  </si>
</sst>
</file>

<file path=xl/styles.xml><?xml version="1.0" encoding="utf-8"?>
<styleSheet xmlns="http://schemas.openxmlformats.org/spreadsheetml/2006/main">
  <numFmts count="9">
    <numFmt numFmtId="176" formatCode="0;_᐀"/>
    <numFmt numFmtId="177" formatCode="0;_밀"/>
    <numFmt numFmtId="178" formatCode="0_ "/>
    <numFmt numFmtId="42" formatCode="_ &quot;￥&quot;* #,##0_ ;_ &quot;￥&quot;* \-#,##0_ ;_ &quot;￥&quot;* &quot;-&quot;_ ;_ @_ "/>
    <numFmt numFmtId="41" formatCode="_ * #,##0_ ;_ * \-#,##0_ ;_ * &quot;-&quot;_ ;_ @_ "/>
    <numFmt numFmtId="179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180" formatCode="0.00_ "/>
  </numFmts>
  <fonts count="49">
    <font>
      <sz val="12"/>
      <name val="宋体"/>
      <charset val="134"/>
    </font>
    <font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9"/>
      <name val="宋体"/>
      <charset val="134"/>
    </font>
    <font>
      <sz val="9"/>
      <name val="宋体"/>
      <charset val="134"/>
    </font>
    <font>
      <sz val="8.5"/>
      <name val="Arial Narrow"/>
      <charset val="134"/>
    </font>
    <font>
      <sz val="8.5"/>
      <color indexed="8"/>
      <name val="Arial Narrow"/>
      <charset val="134"/>
    </font>
    <font>
      <sz val="10"/>
      <name val="宋体"/>
      <charset val="134"/>
    </font>
    <font>
      <sz val="11"/>
      <name val="Arial Narrow"/>
      <charset val="134"/>
    </font>
    <font>
      <b/>
      <sz val="11"/>
      <name val="Arial Narrow"/>
      <charset val="134"/>
    </font>
    <font>
      <sz val="16"/>
      <name val="黑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11"/>
      <name val="宋体"/>
      <charset val="134"/>
    </font>
    <font>
      <sz val="10"/>
      <name val="Arial Narrow"/>
      <charset val="134"/>
    </font>
    <font>
      <b/>
      <sz val="10"/>
      <name val="宋体"/>
      <charset val="134"/>
    </font>
    <font>
      <b/>
      <sz val="10"/>
      <name val="Arial Narrow"/>
      <charset val="134"/>
    </font>
    <font>
      <sz val="12"/>
      <name val="Arial Narrow"/>
      <charset val="134"/>
    </font>
    <font>
      <sz val="8"/>
      <name val="Arial Narrow"/>
      <charset val="134"/>
    </font>
    <font>
      <sz val="6"/>
      <name val="Arial Narrow"/>
      <charset val="134"/>
    </font>
    <font>
      <b/>
      <sz val="8"/>
      <name val="Arial Narrow"/>
      <charset val="134"/>
    </font>
    <font>
      <sz val="8"/>
      <color indexed="8"/>
      <name val="Arial Narrow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0"/>
      <name val="Arial"/>
      <charset val="134"/>
    </font>
    <font>
      <sz val="11"/>
      <color rgb="FF3F3F76"/>
      <name val="宋体"/>
      <charset val="0"/>
      <scheme val="minor"/>
    </font>
    <font>
      <sz val="10"/>
      <color indexed="8"/>
      <name val="Arial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</fills>
  <borders count="3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0" fontId="43" fillId="0" borderId="0" applyNumberFormat="0" applyFill="0" applyBorder="0" applyAlignment="0" applyProtection="0"/>
    <xf numFmtId="0" fontId="28" fillId="2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</xf>
    <xf numFmtId="0" fontId="28" fillId="2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7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7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8" fillId="32" borderId="32" applyNumberFormat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44" fillId="23" borderId="2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10" borderId="30" applyNumberForma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10" borderId="29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0" fontId="0" fillId="0" borderId="0" applyNumberFormat="0" applyFill="0" applyBorder="0" applyAlignment="0" applyProtection="0"/>
    <xf numFmtId="0" fontId="28" fillId="13" borderId="0" applyNumberFormat="0" applyBorder="0" applyAlignment="0" applyProtection="0">
      <alignment vertical="center"/>
    </xf>
    <xf numFmtId="0" fontId="36" fillId="15" borderId="31" applyNumberFormat="0" applyFont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0" fillId="0" borderId="0" applyNumberFormat="0" applyFill="0" applyBorder="0" applyAlignment="0" applyProtection="0"/>
    <xf numFmtId="0" fontId="26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178" fontId="8" fillId="0" borderId="0" xfId="0" applyNumberFormat="1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179" fontId="8" fillId="0" borderId="0" xfId="0" applyNumberFormat="1" applyFont="1" applyFill="1" applyBorder="1" applyAlignment="1">
      <alignment vertical="center" wrapText="1"/>
    </xf>
    <xf numFmtId="180" fontId="8" fillId="0" borderId="0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80" fontId="8" fillId="0" borderId="10" xfId="0" applyNumberFormat="1" applyFont="1" applyBorder="1" applyAlignment="1">
      <alignment vertical="center" wrapTex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>
      <alignment vertical="center"/>
    </xf>
    <xf numFmtId="0" fontId="8" fillId="0" borderId="0" xfId="0" applyNumberFormat="1" applyFont="1" applyFill="1" applyBorder="1" applyAlignment="1">
      <alignment vertical="center" wrapText="1"/>
    </xf>
    <xf numFmtId="18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80" fontId="9" fillId="0" borderId="0" xfId="0" applyNumberFormat="1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177" fontId="8" fillId="0" borderId="0" xfId="0" applyNumberFormat="1" applyFont="1">
      <alignment vertical="center"/>
    </xf>
    <xf numFmtId="179" fontId="8" fillId="0" borderId="0" xfId="0" applyNumberFormat="1" applyFont="1" applyAlignment="1">
      <alignment vertical="center" wrapText="1"/>
    </xf>
    <xf numFmtId="180" fontId="1" fillId="0" borderId="0" xfId="0" applyNumberFormat="1" applyFont="1">
      <alignment vertical="center"/>
    </xf>
    <xf numFmtId="180" fontId="8" fillId="0" borderId="0" xfId="0" applyNumberFormat="1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8" fillId="0" borderId="0" xfId="0" applyNumberFormat="1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3" fontId="8" fillId="0" borderId="10" xfId="38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79" fontId="8" fillId="0" borderId="0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center" vertical="top"/>
    </xf>
    <xf numFmtId="0" fontId="14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8" fillId="0" borderId="13" xfId="0" applyNumberFormat="1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3" fillId="0" borderId="10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7" fillId="0" borderId="12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13" xfId="0" applyFont="1" applyBorder="1" applyAlignment="1">
      <alignment horizontal="right" vertical="center" wrapText="1"/>
    </xf>
    <xf numFmtId="0" fontId="18" fillId="0" borderId="6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180" fontId="17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80" fontId="19" fillId="0" borderId="0" xfId="0" applyNumberFormat="1" applyFont="1" applyBorder="1" applyAlignment="1">
      <alignment horizontal="right" vertical="center" wrapText="1"/>
    </xf>
    <xf numFmtId="180" fontId="17" fillId="0" borderId="1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vertical="center" wrapText="1"/>
    </xf>
    <xf numFmtId="0" fontId="19" fillId="0" borderId="0" xfId="0" applyNumberFormat="1" applyFont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180" fontId="19" fillId="0" borderId="0" xfId="0" applyNumberFormat="1" applyFont="1" applyFill="1" applyBorder="1" applyAlignment="1">
      <alignment vertical="center" wrapText="1"/>
    </xf>
    <xf numFmtId="178" fontId="17" fillId="0" borderId="0" xfId="0" applyNumberFormat="1" applyFont="1" applyBorder="1" applyAlignment="1">
      <alignment vertical="center" wrapText="1"/>
    </xf>
    <xf numFmtId="180" fontId="17" fillId="0" borderId="0" xfId="0" applyNumberFormat="1" applyFont="1" applyFill="1" applyBorder="1" applyAlignment="1">
      <alignment vertical="center" wrapText="1"/>
    </xf>
    <xf numFmtId="180" fontId="17" fillId="0" borderId="10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176" fontId="17" fillId="0" borderId="0" xfId="0" applyNumberFormat="1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right" vertical="center" wrapText="1"/>
    </xf>
    <xf numFmtId="0" fontId="10" fillId="0" borderId="20" xfId="0" applyFont="1" applyFill="1" applyBorder="1" applyAlignment="1">
      <alignment horizontal="left" vertical="center" wrapText="1"/>
    </xf>
    <xf numFmtId="179" fontId="21" fillId="0" borderId="0" xfId="0" applyNumberFormat="1" applyFont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180" fontId="17" fillId="0" borderId="0" xfId="0" applyNumberFormat="1" applyFont="1" applyBorder="1" applyAlignment="1">
      <alignment vertical="center" wrapText="1"/>
    </xf>
    <xf numFmtId="178" fontId="17" fillId="0" borderId="0" xfId="0" applyNumberFormat="1" applyFont="1" applyFill="1" applyBorder="1" applyAlignment="1">
      <alignment vertical="center" wrapText="1"/>
    </xf>
    <xf numFmtId="2" fontId="17" fillId="0" borderId="0" xfId="0" applyNumberFormat="1" applyFont="1" applyFill="1" applyBorder="1" applyAlignment="1">
      <alignment vertical="center" wrapText="1"/>
    </xf>
    <xf numFmtId="180" fontId="22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180" fontId="24" fillId="0" borderId="0" xfId="0" applyNumberFormat="1" applyFont="1" applyFill="1" applyAlignment="1">
      <alignment vertical="center" wrapText="1"/>
    </xf>
    <xf numFmtId="180" fontId="23" fillId="0" borderId="0" xfId="0" applyNumberFormat="1" applyFont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179" fontId="23" fillId="0" borderId="0" xfId="0" applyNumberFormat="1" applyFont="1" applyFill="1" applyAlignment="1">
      <alignment vertical="center" wrapText="1"/>
    </xf>
    <xf numFmtId="0" fontId="10" fillId="0" borderId="20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80" fontId="2" fillId="0" borderId="0" xfId="0" applyNumberFormat="1" applyFont="1" applyAlignment="1">
      <alignment vertical="center" wrapText="1"/>
    </xf>
    <xf numFmtId="179" fontId="2" fillId="0" borderId="0" xfId="0" applyNumberFormat="1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NumberFormat="1" applyFont="1" applyAlignment="1">
      <alignment vertical="center" wrapText="1"/>
    </xf>
    <xf numFmtId="0" fontId="21" fillId="0" borderId="0" xfId="0" applyNumberFormat="1" applyFont="1" applyBorder="1" applyAlignment="1">
      <alignment vertical="center" wrapText="1"/>
    </xf>
    <xf numFmtId="180" fontId="24" fillId="0" borderId="0" xfId="0" applyNumberFormat="1" applyFont="1" applyFill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179" fontId="12" fillId="0" borderId="0" xfId="0" applyNumberFormat="1" applyFont="1" applyAlignment="1">
      <alignment vertical="center" wrapText="1"/>
    </xf>
    <xf numFmtId="179" fontId="2" fillId="0" borderId="0" xfId="0" applyNumberFormat="1" applyFont="1" applyBorder="1" applyAlignment="1">
      <alignment vertical="center" wrapText="1"/>
    </xf>
  </cellXfs>
  <cellStyles count="56">
    <cellStyle name="常规" xfId="0" builtinId="0"/>
    <cellStyle name="RowLevel_1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ColLevel_1" xfId="9"/>
    <cellStyle name="强调文字颜色 3" xfId="10" builtinId="37"/>
    <cellStyle name="60% - 强调文字颜色 2" xfId="11" builtinId="36"/>
    <cellStyle name="常规 2" xfId="12"/>
    <cellStyle name="60% - 强调文字颜色 5" xfId="13" builtinId="48"/>
    <cellStyle name="40% - 强调文字颜色 2" xfId="14" builtinId="35"/>
    <cellStyle name="常规 5" xfId="15"/>
    <cellStyle name="40% - 强调文字颜色 5" xfId="16" builtinId="47"/>
    <cellStyle name="20% - 强调文字颜色 2" xfId="17" builtinId="34"/>
    <cellStyle name="标题" xfId="18" builtinId="15"/>
    <cellStyle name="已访问的超链接" xfId="19" builtinId="9"/>
    <cellStyle name="检查单元格" xfId="20" builtinId="23"/>
    <cellStyle name="标题 1" xfId="21" builtinId="16"/>
    <cellStyle name="输入" xfId="22" builtinId="20"/>
    <cellStyle name="超链接" xfId="23" builtinId="8"/>
    <cellStyle name="输出" xfId="24" builtinId="21"/>
    <cellStyle name="40% - 强调文字颜色 6" xfId="25" builtinId="51"/>
    <cellStyle name="20% - 强调文字颜色 3" xfId="26" builtinId="38"/>
    <cellStyle name="货币[0]" xfId="27" builtinId="7"/>
    <cellStyle name="标题 3" xfId="28" builtinId="18"/>
    <cellStyle name="解释性文本" xfId="29" builtinId="53"/>
    <cellStyle name="计算" xfId="30" builtinId="22"/>
    <cellStyle name="60% - 强调文字颜色 1" xfId="31" builtinId="32"/>
    <cellStyle name="千位分隔[0]" xfId="32" builtinId="6"/>
    <cellStyle name="样式 1" xfId="33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标题 2" xfId="39" builtinId="17"/>
    <cellStyle name="标题 4" xfId="40" builtinId="19"/>
    <cellStyle name="百分比" xfId="41" builtinId="5"/>
    <cellStyle name="链接单元格" xfId="42" builtinId="24"/>
    <cellStyle name="常规 4" xfId="43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强调文字颜色 2" xfId="48" builtinId="33"/>
    <cellStyle name="差" xfId="49" builtinId="27"/>
    <cellStyle name="20% - 强调文字颜色 6" xfId="50" builtinId="50"/>
    <cellStyle name="警告文本" xfId="51" builtinId="11"/>
    <cellStyle name="适中" xfId="52" builtinId="28"/>
    <cellStyle name="强调文字颜色 1" xfId="53" builtinId="29"/>
    <cellStyle name="60% - 强调文字颜色 4" xfId="54" builtinId="44"/>
    <cellStyle name="40% - 强调文字颜色 1" xfId="55" builtinId="31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S49"/>
  <sheetViews>
    <sheetView showZeros="0" workbookViewId="0">
      <selection activeCell="D24" sqref="D24"/>
    </sheetView>
  </sheetViews>
  <sheetFormatPr defaultColWidth="9" defaultRowHeight="13.5"/>
  <cols>
    <col min="1" max="1" width="21.5" style="99" customWidth="1"/>
    <col min="2" max="2" width="5.875" style="147" customWidth="1"/>
    <col min="3" max="3" width="6.125" style="99" customWidth="1"/>
    <col min="4" max="4" width="6.125" style="148" customWidth="1"/>
    <col min="5" max="5" width="5.75" style="148" customWidth="1"/>
    <col min="6" max="6" width="6" style="148" customWidth="1"/>
    <col min="7" max="7" width="5.625" style="148" customWidth="1"/>
    <col min="8" max="8" width="6.25" style="148" customWidth="1"/>
    <col min="9" max="9" width="6" style="148" customWidth="1"/>
    <col min="10" max="10" width="6" style="11" customWidth="1"/>
    <col min="11" max="11" width="6.25" style="99" customWidth="1"/>
    <col min="12" max="12" width="10.25" style="99" customWidth="1"/>
    <col min="13" max="19" width="12.625" style="99"/>
    <col min="20" max="16384" width="9" style="99"/>
  </cols>
  <sheetData>
    <row r="1" ht="39.95" customHeight="1" spans="1:10">
      <c r="A1" s="149" t="s">
        <v>0</v>
      </c>
      <c r="B1" s="149"/>
      <c r="C1" s="149"/>
      <c r="D1" s="150"/>
      <c r="E1" s="149"/>
      <c r="F1" s="149"/>
      <c r="G1" s="149"/>
      <c r="H1" s="149"/>
      <c r="I1" s="149"/>
      <c r="J1" s="149"/>
    </row>
    <row r="2" ht="12" customHeight="1" spans="1:10">
      <c r="A2" s="151" t="s">
        <v>1</v>
      </c>
      <c r="B2" s="152" t="s">
        <v>2</v>
      </c>
      <c r="C2" s="153" t="s">
        <v>3</v>
      </c>
      <c r="D2" s="153" t="s">
        <v>4</v>
      </c>
      <c r="E2" s="174"/>
      <c r="F2" s="174"/>
      <c r="G2" s="174"/>
      <c r="H2" s="174"/>
      <c r="I2" s="174"/>
      <c r="J2" s="174"/>
    </row>
    <row r="3" ht="24.95" customHeight="1" spans="1:10">
      <c r="A3" s="154"/>
      <c r="B3" s="155"/>
      <c r="C3" s="156"/>
      <c r="D3" s="156"/>
      <c r="E3" s="175" t="s">
        <v>5</v>
      </c>
      <c r="F3" s="92" t="s">
        <v>6</v>
      </c>
      <c r="G3" s="92" t="s">
        <v>7</v>
      </c>
      <c r="H3" s="92" t="s">
        <v>8</v>
      </c>
      <c r="I3" s="92" t="s">
        <v>9</v>
      </c>
      <c r="J3" s="182" t="s">
        <v>10</v>
      </c>
    </row>
    <row r="4" s="98" customFormat="1" ht="20.25" customHeight="1" spans="1:10">
      <c r="A4" s="8" t="s">
        <v>11</v>
      </c>
      <c r="B4" s="157" t="s">
        <v>12</v>
      </c>
      <c r="C4" s="158">
        <v>822870</v>
      </c>
      <c r="D4" s="158">
        <v>831964</v>
      </c>
      <c r="E4" s="176">
        <v>154284</v>
      </c>
      <c r="F4" s="176">
        <v>29418</v>
      </c>
      <c r="G4" s="176">
        <v>29077</v>
      </c>
      <c r="H4" s="176">
        <v>140014</v>
      </c>
      <c r="I4" s="176">
        <v>139477</v>
      </c>
      <c r="J4" s="176">
        <v>339694</v>
      </c>
    </row>
    <row r="5" s="98" customFormat="1" ht="20.25" customHeight="1" spans="1:10">
      <c r="A5" s="14" t="s">
        <v>13</v>
      </c>
      <c r="B5" s="159" t="s">
        <v>14</v>
      </c>
      <c r="C5" s="158">
        <v>3032316</v>
      </c>
      <c r="D5" s="158">
        <v>3033082</v>
      </c>
      <c r="E5" s="176">
        <v>526732</v>
      </c>
      <c r="F5" s="158">
        <v>99316</v>
      </c>
      <c r="G5" s="177">
        <v>103471</v>
      </c>
      <c r="H5" s="176">
        <v>521265</v>
      </c>
      <c r="I5" s="176">
        <v>560373</v>
      </c>
      <c r="J5" s="176">
        <v>1221925</v>
      </c>
    </row>
    <row r="6" ht="20.25" customHeight="1" spans="1:12">
      <c r="A6" s="11" t="s">
        <v>15</v>
      </c>
      <c r="B6" s="12" t="s">
        <v>14</v>
      </c>
      <c r="C6" s="160">
        <v>1608911</v>
      </c>
      <c r="D6" s="160">
        <v>1610975</v>
      </c>
      <c r="E6" s="178">
        <v>269425</v>
      </c>
      <c r="F6" s="160">
        <v>51627</v>
      </c>
      <c r="G6" s="178">
        <v>53828</v>
      </c>
      <c r="H6" s="178">
        <v>279364</v>
      </c>
      <c r="I6" s="178">
        <v>303689</v>
      </c>
      <c r="J6" s="178">
        <v>653042</v>
      </c>
      <c r="L6" s="98"/>
    </row>
    <row r="7" ht="20.25" customHeight="1" spans="1:12">
      <c r="A7" s="11" t="s">
        <v>16</v>
      </c>
      <c r="B7" s="12" t="s">
        <v>14</v>
      </c>
      <c r="C7" s="160">
        <v>1423405</v>
      </c>
      <c r="D7" s="160">
        <v>1422107</v>
      </c>
      <c r="E7" s="178">
        <v>257307</v>
      </c>
      <c r="F7" s="160">
        <v>47689</v>
      </c>
      <c r="G7" s="178">
        <v>49643</v>
      </c>
      <c r="H7" s="178">
        <v>241901</v>
      </c>
      <c r="I7" s="178">
        <v>256684</v>
      </c>
      <c r="J7" s="178">
        <v>568883</v>
      </c>
      <c r="L7" s="98"/>
    </row>
    <row r="8" ht="20.25" customHeight="1" spans="1:12">
      <c r="A8" s="19" t="s">
        <v>17</v>
      </c>
      <c r="B8" s="12" t="s">
        <v>14</v>
      </c>
      <c r="C8" s="160"/>
      <c r="D8" s="160"/>
      <c r="E8" s="176"/>
      <c r="F8" s="178"/>
      <c r="G8" s="178"/>
      <c r="H8" s="160"/>
      <c r="I8" s="160"/>
      <c r="J8" s="178"/>
      <c r="L8" s="98"/>
    </row>
    <row r="9" ht="20.25" customHeight="1" spans="1:12">
      <c r="A9" s="11" t="s">
        <v>18</v>
      </c>
      <c r="B9" s="12" t="s">
        <v>14</v>
      </c>
      <c r="C9" s="160">
        <v>1228993</v>
      </c>
      <c r="D9" s="160">
        <v>1229445</v>
      </c>
      <c r="E9" s="178">
        <v>393339</v>
      </c>
      <c r="F9" s="178">
        <v>34895</v>
      </c>
      <c r="G9" s="179">
        <v>20378</v>
      </c>
      <c r="H9" s="178">
        <v>205973</v>
      </c>
      <c r="I9" s="178">
        <v>194342</v>
      </c>
      <c r="J9" s="178">
        <v>380518</v>
      </c>
      <c r="L9" s="98"/>
    </row>
    <row r="10" ht="20.25" customHeight="1" spans="1:12">
      <c r="A10" s="11" t="s">
        <v>19</v>
      </c>
      <c r="B10" s="12" t="s">
        <v>14</v>
      </c>
      <c r="C10" s="160">
        <v>1803323</v>
      </c>
      <c r="D10" s="160">
        <v>1803637</v>
      </c>
      <c r="E10" s="178">
        <v>133393</v>
      </c>
      <c r="F10" s="178">
        <v>64421</v>
      </c>
      <c r="G10" s="179">
        <v>83093</v>
      </c>
      <c r="H10" s="178">
        <v>315292</v>
      </c>
      <c r="I10" s="178">
        <v>366031</v>
      </c>
      <c r="J10" s="178">
        <v>841407</v>
      </c>
      <c r="L10" s="98"/>
    </row>
    <row r="11" s="98" customFormat="1" ht="20.25" customHeight="1" spans="1:10">
      <c r="A11" s="14" t="s">
        <v>20</v>
      </c>
      <c r="B11" s="159" t="s">
        <v>14</v>
      </c>
      <c r="C11" s="158"/>
      <c r="D11" s="158"/>
      <c r="E11" s="176"/>
      <c r="F11" s="176"/>
      <c r="G11" s="176"/>
      <c r="H11" s="158"/>
      <c r="I11" s="158"/>
      <c r="J11" s="176"/>
    </row>
    <row r="12" ht="20.25" customHeight="1" spans="1:12">
      <c r="A12" s="11" t="s">
        <v>21</v>
      </c>
      <c r="B12" s="12" t="s">
        <v>14</v>
      </c>
      <c r="C12" s="160">
        <v>26222</v>
      </c>
      <c r="D12" s="160">
        <v>23921</v>
      </c>
      <c r="E12" s="178">
        <v>4474</v>
      </c>
      <c r="F12" s="160">
        <v>746</v>
      </c>
      <c r="G12" s="160">
        <v>789</v>
      </c>
      <c r="H12" s="160">
        <v>4123</v>
      </c>
      <c r="I12" s="160">
        <v>4255</v>
      </c>
      <c r="J12" s="160">
        <v>9534</v>
      </c>
      <c r="L12" s="98"/>
    </row>
    <row r="13" ht="20.25" customHeight="1" spans="1:12">
      <c r="A13" s="11" t="s">
        <v>22</v>
      </c>
      <c r="B13" s="12" t="s">
        <v>14</v>
      </c>
      <c r="C13" s="160">
        <v>13879</v>
      </c>
      <c r="D13" s="160">
        <v>12860</v>
      </c>
      <c r="E13" s="178">
        <v>2337</v>
      </c>
      <c r="F13" s="178">
        <v>405</v>
      </c>
      <c r="G13" s="178">
        <v>443</v>
      </c>
      <c r="H13" s="178">
        <v>2254</v>
      </c>
      <c r="I13" s="178">
        <v>2291</v>
      </c>
      <c r="J13" s="178">
        <v>5130</v>
      </c>
      <c r="L13" s="98"/>
    </row>
    <row r="14" ht="20.25" customHeight="1" spans="1:12">
      <c r="A14" s="11" t="s">
        <v>23</v>
      </c>
      <c r="B14" s="12" t="s">
        <v>14</v>
      </c>
      <c r="C14" s="160">
        <v>12343</v>
      </c>
      <c r="D14" s="160">
        <v>11061</v>
      </c>
      <c r="E14" s="178">
        <v>2137</v>
      </c>
      <c r="F14" s="178">
        <v>341</v>
      </c>
      <c r="G14" s="178">
        <v>346</v>
      </c>
      <c r="H14" s="178">
        <v>1869</v>
      </c>
      <c r="I14" s="178">
        <v>1964</v>
      </c>
      <c r="J14" s="178">
        <v>4404</v>
      </c>
      <c r="L14" s="98"/>
    </row>
    <row r="15" ht="20.25" customHeight="1" spans="1:12">
      <c r="A15" s="11" t="s">
        <v>24</v>
      </c>
      <c r="B15" s="12" t="s">
        <v>14</v>
      </c>
      <c r="C15" s="160">
        <v>10335</v>
      </c>
      <c r="D15" s="160">
        <v>12199</v>
      </c>
      <c r="E15" s="178">
        <v>2342</v>
      </c>
      <c r="F15" s="178">
        <v>621</v>
      </c>
      <c r="G15" s="178">
        <v>790</v>
      </c>
      <c r="H15" s="178">
        <v>2179</v>
      </c>
      <c r="I15" s="178">
        <v>1932</v>
      </c>
      <c r="J15" s="178">
        <v>4335</v>
      </c>
      <c r="L15" s="98"/>
    </row>
    <row r="16" ht="20.25" customHeight="1" spans="1:12">
      <c r="A16" s="11" t="s">
        <v>22</v>
      </c>
      <c r="B16" s="12" t="s">
        <v>14</v>
      </c>
      <c r="C16" s="160">
        <v>5992</v>
      </c>
      <c r="D16" s="160">
        <v>7214</v>
      </c>
      <c r="E16" s="178">
        <v>1317</v>
      </c>
      <c r="F16" s="178">
        <v>379</v>
      </c>
      <c r="G16" s="178">
        <v>461</v>
      </c>
      <c r="H16" s="178">
        <v>1286</v>
      </c>
      <c r="I16" s="178">
        <v>1144</v>
      </c>
      <c r="J16" s="178">
        <v>2627</v>
      </c>
      <c r="L16" s="98"/>
    </row>
    <row r="17" ht="20.25" customHeight="1" spans="1:12">
      <c r="A17" s="11" t="s">
        <v>23</v>
      </c>
      <c r="B17" s="12" t="s">
        <v>14</v>
      </c>
      <c r="C17" s="160">
        <v>4343</v>
      </c>
      <c r="D17" s="160">
        <v>4985</v>
      </c>
      <c r="E17" s="178">
        <v>1025</v>
      </c>
      <c r="F17" s="178">
        <v>242</v>
      </c>
      <c r="G17" s="178">
        <v>329</v>
      </c>
      <c r="H17" s="178">
        <v>893</v>
      </c>
      <c r="I17" s="178">
        <v>788</v>
      </c>
      <c r="J17" s="178">
        <v>1708</v>
      </c>
      <c r="L17" s="98"/>
    </row>
    <row r="18" ht="20.25" customHeight="1" spans="1:12">
      <c r="A18" s="11" t="s">
        <v>25</v>
      </c>
      <c r="B18" s="12" t="s">
        <v>14</v>
      </c>
      <c r="C18" s="160">
        <v>4635</v>
      </c>
      <c r="D18" s="160">
        <v>6883</v>
      </c>
      <c r="E18" s="178">
        <f t="shared" ref="E18:J18" si="0">E19+E20</f>
        <v>2233</v>
      </c>
      <c r="F18" s="178">
        <f t="shared" si="0"/>
        <v>108</v>
      </c>
      <c r="G18" s="178">
        <f t="shared" si="0"/>
        <v>139</v>
      </c>
      <c r="H18" s="178">
        <f t="shared" si="0"/>
        <v>899</v>
      </c>
      <c r="I18" s="178">
        <f t="shared" si="0"/>
        <v>1450</v>
      </c>
      <c r="J18" s="178">
        <f t="shared" si="0"/>
        <v>2054</v>
      </c>
      <c r="L18" s="98"/>
    </row>
    <row r="19" ht="20.25" customHeight="1" spans="1:12">
      <c r="A19" s="11" t="s">
        <v>26</v>
      </c>
      <c r="B19" s="12" t="s">
        <v>14</v>
      </c>
      <c r="C19" s="160">
        <v>2501</v>
      </c>
      <c r="D19" s="160">
        <v>4643</v>
      </c>
      <c r="E19" s="178">
        <v>1690</v>
      </c>
      <c r="F19" s="178">
        <v>60</v>
      </c>
      <c r="G19" s="180">
        <v>105</v>
      </c>
      <c r="H19" s="160">
        <v>468</v>
      </c>
      <c r="I19" s="160">
        <v>1136</v>
      </c>
      <c r="J19" s="178">
        <v>1184</v>
      </c>
      <c r="L19" s="98"/>
    </row>
    <row r="20" ht="20.25" customHeight="1" spans="1:12">
      <c r="A20" s="11" t="s">
        <v>27</v>
      </c>
      <c r="B20" s="12" t="s">
        <v>14</v>
      </c>
      <c r="C20" s="160">
        <v>2134</v>
      </c>
      <c r="D20" s="160">
        <v>2240</v>
      </c>
      <c r="E20" s="178">
        <v>543</v>
      </c>
      <c r="F20" s="178">
        <v>48</v>
      </c>
      <c r="G20" s="178">
        <v>34</v>
      </c>
      <c r="H20" s="178">
        <v>431</v>
      </c>
      <c r="I20" s="178">
        <v>314</v>
      </c>
      <c r="J20" s="178">
        <v>870</v>
      </c>
      <c r="L20" s="98"/>
    </row>
    <row r="21" ht="20.25" customHeight="1" spans="1:12">
      <c r="A21" s="11" t="s">
        <v>28</v>
      </c>
      <c r="B21" s="12" t="s">
        <v>14</v>
      </c>
      <c r="C21" s="160">
        <v>16212</v>
      </c>
      <c r="D21" s="160">
        <v>17912</v>
      </c>
      <c r="E21" s="178">
        <f t="shared" ref="E21:J21" si="1">E22+E23</f>
        <v>2998</v>
      </c>
      <c r="F21" s="178">
        <f t="shared" si="1"/>
        <v>519</v>
      </c>
      <c r="G21" s="178">
        <f t="shared" si="1"/>
        <v>470</v>
      </c>
      <c r="H21" s="178">
        <f t="shared" si="1"/>
        <v>2008</v>
      </c>
      <c r="I21" s="178">
        <f t="shared" si="1"/>
        <v>2982</v>
      </c>
      <c r="J21" s="178">
        <f t="shared" si="1"/>
        <v>8935</v>
      </c>
      <c r="L21" s="98"/>
    </row>
    <row r="22" ht="20.25" customHeight="1" spans="1:12">
      <c r="A22" s="11" t="s">
        <v>29</v>
      </c>
      <c r="B22" s="12" t="s">
        <v>14</v>
      </c>
      <c r="C22" s="160">
        <v>14651</v>
      </c>
      <c r="D22" s="160">
        <v>16417</v>
      </c>
      <c r="E22" s="178">
        <v>2614</v>
      </c>
      <c r="F22" s="178">
        <v>451</v>
      </c>
      <c r="G22" s="180">
        <v>423</v>
      </c>
      <c r="H22" s="178">
        <v>1749</v>
      </c>
      <c r="I22" s="178">
        <v>2767</v>
      </c>
      <c r="J22" s="178">
        <v>8413</v>
      </c>
      <c r="L22" s="98"/>
    </row>
    <row r="23" ht="20.25" customHeight="1" spans="1:12">
      <c r="A23" s="11" t="s">
        <v>30</v>
      </c>
      <c r="B23" s="12" t="s">
        <v>14</v>
      </c>
      <c r="C23" s="160">
        <v>1561</v>
      </c>
      <c r="D23" s="160">
        <v>1495</v>
      </c>
      <c r="E23" s="178">
        <v>384</v>
      </c>
      <c r="F23" s="178">
        <v>68</v>
      </c>
      <c r="G23" s="180">
        <v>47</v>
      </c>
      <c r="H23" s="160">
        <v>259</v>
      </c>
      <c r="I23" s="160">
        <v>215</v>
      </c>
      <c r="J23" s="160">
        <v>522</v>
      </c>
      <c r="L23" s="98"/>
    </row>
    <row r="24" ht="20.25" customHeight="1" spans="1:12">
      <c r="A24" s="11" t="s">
        <v>31</v>
      </c>
      <c r="B24" s="15" t="s">
        <v>32</v>
      </c>
      <c r="C24" s="161">
        <v>7</v>
      </c>
      <c r="D24" s="161">
        <v>6.67</v>
      </c>
      <c r="E24" s="161">
        <v>7.18</v>
      </c>
      <c r="F24" s="161">
        <v>6.53</v>
      </c>
      <c r="G24" s="161">
        <v>6.4</v>
      </c>
      <c r="H24" s="161">
        <v>6.43</v>
      </c>
      <c r="I24" s="161">
        <v>6.95</v>
      </c>
      <c r="J24" s="161">
        <v>6.4</v>
      </c>
      <c r="L24" s="98"/>
    </row>
    <row r="25" ht="19.5" customHeight="1" spans="1:12">
      <c r="A25" s="11" t="s">
        <v>33</v>
      </c>
      <c r="B25" s="15" t="s">
        <v>32</v>
      </c>
      <c r="C25" s="161">
        <v>6.52</v>
      </c>
      <c r="D25" s="161">
        <v>6.11</v>
      </c>
      <c r="E25" s="181">
        <v>5.58</v>
      </c>
      <c r="F25" s="181">
        <v>7.17</v>
      </c>
      <c r="G25" s="181">
        <v>6.22</v>
      </c>
      <c r="H25" s="181">
        <v>6.29</v>
      </c>
      <c r="I25" s="181">
        <v>5.29</v>
      </c>
      <c r="J25" s="181">
        <v>6.61</v>
      </c>
      <c r="L25" s="98"/>
    </row>
    <row r="26" ht="20.25" customHeight="1" spans="1:12">
      <c r="A26" s="11" t="s">
        <v>34</v>
      </c>
      <c r="B26" s="15" t="s">
        <v>32</v>
      </c>
      <c r="C26" s="161">
        <v>0.48</v>
      </c>
      <c r="D26" s="161">
        <v>0.56</v>
      </c>
      <c r="E26" s="181">
        <v>1.6</v>
      </c>
      <c r="F26" s="181">
        <v>-0.61</v>
      </c>
      <c r="G26" s="181">
        <v>0.18</v>
      </c>
      <c r="H26" s="181">
        <v>0.13</v>
      </c>
      <c r="I26" s="181">
        <v>1.65</v>
      </c>
      <c r="J26" s="181">
        <v>-0.21</v>
      </c>
      <c r="L26" s="98"/>
    </row>
    <row r="27" s="98" customFormat="1" ht="19.5" customHeight="1" spans="1:10">
      <c r="A27" s="14" t="s">
        <v>35</v>
      </c>
      <c r="B27" s="159" t="s">
        <v>14</v>
      </c>
      <c r="C27" s="162">
        <v>3.68504867111451</v>
      </c>
      <c r="D27" s="162">
        <f>D5/D4</f>
        <v>3.64568899615849</v>
      </c>
      <c r="E27" s="162">
        <f t="shared" ref="D27:J27" si="2">E5/E4</f>
        <v>3.41404163749968</v>
      </c>
      <c r="F27" s="162">
        <f t="shared" si="2"/>
        <v>3.37602828200421</v>
      </c>
      <c r="G27" s="162">
        <f t="shared" si="2"/>
        <v>3.55851704096021</v>
      </c>
      <c r="H27" s="162">
        <f t="shared" si="2"/>
        <v>3.72294913365806</v>
      </c>
      <c r="I27" s="162">
        <f t="shared" si="2"/>
        <v>4.01767316475118</v>
      </c>
      <c r="J27" s="162">
        <f t="shared" si="2"/>
        <v>3.5971344798554</v>
      </c>
    </row>
    <row r="28" s="98" customFormat="1" ht="27" customHeight="1" spans="1:19">
      <c r="A28" s="163" t="s">
        <v>36</v>
      </c>
      <c r="B28" s="164" t="s">
        <v>37</v>
      </c>
      <c r="C28" s="165">
        <v>329.142566651604</v>
      </c>
      <c r="D28" s="165">
        <v>329.457624140182</v>
      </c>
      <c r="E28" s="165">
        <v>1567.40271701589</v>
      </c>
      <c r="F28" s="165">
        <v>590.575485799701</v>
      </c>
      <c r="G28" s="165">
        <v>292.64678471575</v>
      </c>
      <c r="H28" s="165">
        <v>282.950011734335</v>
      </c>
      <c r="I28" s="165">
        <v>303.203439190126</v>
      </c>
      <c r="J28" s="165">
        <v>218.594036356432</v>
      </c>
      <c r="L28" s="183"/>
      <c r="M28" s="183"/>
      <c r="N28" s="183"/>
      <c r="O28" s="183"/>
      <c r="P28" s="183"/>
      <c r="Q28" s="183"/>
      <c r="R28" s="183"/>
      <c r="S28" s="183"/>
    </row>
    <row r="29" ht="33" customHeight="1" spans="1:10">
      <c r="A29" s="166" t="s">
        <v>38</v>
      </c>
      <c r="B29" s="167"/>
      <c r="C29" s="167"/>
      <c r="D29" s="167"/>
      <c r="E29" s="167"/>
      <c r="F29" s="167"/>
      <c r="G29" s="167"/>
      <c r="H29" s="167"/>
      <c r="I29" s="167"/>
      <c r="J29" s="167"/>
    </row>
    <row r="30" ht="12" customHeight="1" spans="1:10">
      <c r="A30" s="168"/>
      <c r="B30" s="169"/>
      <c r="C30" s="169"/>
      <c r="D30" s="169"/>
      <c r="E30" s="169"/>
      <c r="F30" s="169"/>
      <c r="G30" s="169"/>
      <c r="H30" s="169"/>
      <c r="I30" s="169"/>
      <c r="J30" s="169"/>
    </row>
    <row r="31" spans="9:10">
      <c r="I31" s="31"/>
      <c r="J31" s="31"/>
    </row>
    <row r="32" spans="9:10">
      <c r="I32" s="31"/>
      <c r="J32" s="31"/>
    </row>
    <row r="33" spans="4:10">
      <c r="D33" s="170"/>
      <c r="E33" s="170"/>
      <c r="F33" s="170"/>
      <c r="G33" s="170"/>
      <c r="H33" s="170"/>
      <c r="I33" s="170"/>
      <c r="J33" s="170"/>
    </row>
    <row r="34" spans="9:10">
      <c r="I34" s="31"/>
      <c r="J34" s="31"/>
    </row>
    <row r="35" spans="4:10">
      <c r="D35" s="171"/>
      <c r="E35" s="171"/>
      <c r="F35" s="171"/>
      <c r="G35" s="171"/>
      <c r="H35" s="171"/>
      <c r="I35" s="184"/>
      <c r="J35" s="184"/>
    </row>
    <row r="36" spans="9:10">
      <c r="I36" s="31"/>
      <c r="J36" s="31"/>
    </row>
    <row r="37" spans="9:10">
      <c r="I37" s="31"/>
      <c r="J37" s="31"/>
    </row>
    <row r="38" spans="9:10">
      <c r="I38" s="31"/>
      <c r="J38" s="31"/>
    </row>
    <row r="39" spans="9:10">
      <c r="I39" s="31"/>
      <c r="J39" s="31"/>
    </row>
    <row r="40" spans="9:10">
      <c r="I40" s="31"/>
      <c r="J40" s="31"/>
    </row>
    <row r="41" spans="9:10">
      <c r="I41" s="31"/>
      <c r="J41" s="31"/>
    </row>
    <row r="42" spans="1:10">
      <c r="A42" s="172"/>
      <c r="B42" s="173"/>
      <c r="I42" s="31"/>
      <c r="J42" s="31"/>
    </row>
    <row r="43" spans="1:10">
      <c r="A43" s="172"/>
      <c r="B43" s="173"/>
      <c r="I43" s="31"/>
      <c r="J43" s="31"/>
    </row>
    <row r="44" spans="1:10">
      <c r="A44" s="172"/>
      <c r="B44" s="173"/>
      <c r="I44" s="31"/>
      <c r="J44" s="31"/>
    </row>
    <row r="45" spans="1:10">
      <c r="A45" s="172"/>
      <c r="B45" s="173"/>
      <c r="I45" s="31"/>
      <c r="J45" s="31"/>
    </row>
    <row r="46" spans="1:10">
      <c r="A46" s="172"/>
      <c r="B46" s="173"/>
      <c r="I46" s="31"/>
      <c r="J46" s="31"/>
    </row>
    <row r="47" spans="1:10">
      <c r="A47" s="172"/>
      <c r="B47" s="173"/>
      <c r="I47" s="31"/>
      <c r="J47" s="31"/>
    </row>
    <row r="48" spans="9:10">
      <c r="I48" s="31"/>
      <c r="J48" s="31"/>
    </row>
    <row r="49" spans="9:10">
      <c r="I49" s="31"/>
      <c r="J49" s="31"/>
    </row>
  </sheetData>
  <mergeCells count="8">
    <mergeCell ref="A1:J1"/>
    <mergeCell ref="E2:J2"/>
    <mergeCell ref="A29:J29"/>
    <mergeCell ref="A30:J30"/>
    <mergeCell ref="A2:A3"/>
    <mergeCell ref="B2:B3"/>
    <mergeCell ref="C2:C3"/>
    <mergeCell ref="D2:D3"/>
  </mergeCells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M36"/>
  <sheetViews>
    <sheetView showZeros="0" zoomScale="115" zoomScaleNormal="115" workbookViewId="0">
      <pane ySplit="5" topLeftCell="A22" activePane="bottomLeft" state="frozen"/>
      <selection/>
      <selection pane="bottomLeft" activeCell="A33" sqref="A33:K33"/>
    </sheetView>
  </sheetViews>
  <sheetFormatPr defaultColWidth="9" defaultRowHeight="14.25"/>
  <cols>
    <col min="1" max="1" width="6.125" style="103" customWidth="1"/>
    <col min="2" max="2" width="7.25" style="122" customWidth="1"/>
    <col min="3" max="3" width="6.875" style="122" customWidth="1"/>
    <col min="4" max="4" width="6.40833333333333" style="122" customWidth="1"/>
    <col min="5" max="5" width="6.25" style="122" customWidth="1"/>
    <col min="6" max="7" width="7.16666666666667" style="122" customWidth="1"/>
    <col min="8" max="8" width="6.95" style="122" customWidth="1"/>
    <col min="9" max="10" width="7.49166666666667" style="122" customWidth="1"/>
    <col min="11" max="11" width="6.08333333333333" style="122" customWidth="1"/>
    <col min="12" max="12" width="14.125" style="122"/>
    <col min="13" max="13" width="9" style="122"/>
    <col min="14" max="14" width="11.125" style="122"/>
    <col min="15" max="15" width="9" style="122"/>
    <col min="16" max="16" width="11.125" style="122"/>
    <col min="17" max="16384" width="9" style="122"/>
  </cols>
  <sheetData>
    <row r="1" ht="27" customHeight="1" spans="1:11">
      <c r="A1" s="101" t="s">
        <v>39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ht="20.25" customHeight="1" spans="1:11">
      <c r="A2" s="102" t="s">
        <v>40</v>
      </c>
      <c r="B2" s="103"/>
      <c r="C2" s="103"/>
      <c r="D2" s="103"/>
      <c r="E2" s="103"/>
      <c r="F2" s="103"/>
      <c r="G2" s="103"/>
      <c r="H2" s="103"/>
      <c r="I2" s="103"/>
      <c r="J2" s="137"/>
      <c r="K2" s="138"/>
    </row>
    <row r="3" ht="15.95" customHeight="1" spans="1:11">
      <c r="A3" s="123" t="s">
        <v>41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ht="13.5" customHeight="1" spans="1:11">
      <c r="A4" s="72" t="s">
        <v>42</v>
      </c>
      <c r="B4" s="74" t="s">
        <v>43</v>
      </c>
      <c r="C4" s="105"/>
      <c r="D4" s="113"/>
      <c r="E4" s="113"/>
      <c r="F4" s="113"/>
      <c r="G4" s="113"/>
      <c r="H4" s="113"/>
      <c r="I4" s="139" t="s">
        <v>44</v>
      </c>
      <c r="J4" s="139" t="s">
        <v>45</v>
      </c>
      <c r="K4" s="140" t="s">
        <v>46</v>
      </c>
    </row>
    <row r="5" ht="24" customHeight="1" spans="1:11">
      <c r="A5" s="124"/>
      <c r="B5" s="90"/>
      <c r="C5" s="76" t="s">
        <v>5</v>
      </c>
      <c r="D5" s="76" t="s">
        <v>6</v>
      </c>
      <c r="E5" s="76" t="s">
        <v>7</v>
      </c>
      <c r="F5" s="76" t="s">
        <v>8</v>
      </c>
      <c r="G5" s="76" t="s">
        <v>9</v>
      </c>
      <c r="H5" s="76" t="s">
        <v>10</v>
      </c>
      <c r="I5" s="141"/>
      <c r="J5" s="141"/>
      <c r="K5" s="142"/>
    </row>
    <row r="6" ht="18.3" customHeight="1" spans="1:13">
      <c r="A6" s="125">
        <v>1990</v>
      </c>
      <c r="B6" s="126">
        <v>2179000</v>
      </c>
      <c r="C6" s="127">
        <v>448046</v>
      </c>
      <c r="D6" s="127"/>
      <c r="E6" s="127"/>
      <c r="F6" s="127">
        <v>446875</v>
      </c>
      <c r="G6" s="127">
        <v>390803</v>
      </c>
      <c r="H6" s="127">
        <v>893276</v>
      </c>
      <c r="I6" s="127">
        <v>369994</v>
      </c>
      <c r="J6" s="127">
        <v>1809006</v>
      </c>
      <c r="K6" s="127">
        <v>16.98</v>
      </c>
      <c r="L6" s="122">
        <f>B6-C6-D6-E6-F6-G6-H6</f>
        <v>0</v>
      </c>
      <c r="M6" s="122">
        <f>B6-I6-J6</f>
        <v>0</v>
      </c>
    </row>
    <row r="7" ht="18.3" customHeight="1" spans="1:13">
      <c r="A7" s="128">
        <v>1995</v>
      </c>
      <c r="B7" s="85">
        <v>2174700</v>
      </c>
      <c r="C7" s="86">
        <v>430524</v>
      </c>
      <c r="D7" s="86">
        <v>74702</v>
      </c>
      <c r="E7" s="86"/>
      <c r="F7" s="86">
        <v>416074</v>
      </c>
      <c r="G7" s="86">
        <v>384743</v>
      </c>
      <c r="H7" s="86">
        <v>868657</v>
      </c>
      <c r="I7" s="86">
        <v>658821</v>
      </c>
      <c r="J7" s="86">
        <v>1515879</v>
      </c>
      <c r="K7" s="86">
        <v>30.29</v>
      </c>
      <c r="L7" s="122">
        <f t="shared" ref="L7:L29" si="0">B7-C7-D7-E7-F7-G7-H7</f>
        <v>0</v>
      </c>
      <c r="M7" s="122">
        <f t="shared" ref="M7:M29" si="1">B7-I7-J7</f>
        <v>0</v>
      </c>
    </row>
    <row r="8" ht="18.3" customHeight="1" spans="1:13">
      <c r="A8" s="128">
        <v>1999</v>
      </c>
      <c r="B8" s="85">
        <v>2171300</v>
      </c>
      <c r="C8" s="86">
        <v>455618</v>
      </c>
      <c r="D8" s="86">
        <v>75996</v>
      </c>
      <c r="E8" s="86"/>
      <c r="F8" s="86">
        <v>410375</v>
      </c>
      <c r="G8" s="86">
        <v>381018</v>
      </c>
      <c r="H8" s="86">
        <v>848293</v>
      </c>
      <c r="I8" s="86">
        <v>853236</v>
      </c>
      <c r="J8" s="86">
        <v>1318064</v>
      </c>
      <c r="K8" s="143">
        <v>39.3</v>
      </c>
      <c r="L8" s="122">
        <f t="shared" si="0"/>
        <v>0</v>
      </c>
      <c r="M8" s="122">
        <f t="shared" si="1"/>
        <v>0</v>
      </c>
    </row>
    <row r="9" ht="18.3" customHeight="1" spans="1:13">
      <c r="A9" s="128">
        <v>2000</v>
      </c>
      <c r="B9" s="85">
        <v>2172000</v>
      </c>
      <c r="C9" s="86">
        <v>464808</v>
      </c>
      <c r="D9" s="86">
        <v>76020</v>
      </c>
      <c r="E9" s="86"/>
      <c r="F9" s="86">
        <v>410508</v>
      </c>
      <c r="G9" s="86">
        <v>380100</v>
      </c>
      <c r="H9" s="86">
        <v>840564</v>
      </c>
      <c r="I9" s="86">
        <v>910502</v>
      </c>
      <c r="J9" s="86">
        <v>1261498</v>
      </c>
      <c r="K9" s="86">
        <v>41.92</v>
      </c>
      <c r="L9" s="122">
        <f t="shared" si="0"/>
        <v>0</v>
      </c>
      <c r="M9" s="122">
        <f t="shared" si="1"/>
        <v>0</v>
      </c>
    </row>
    <row r="10" ht="18.3" customHeight="1" spans="1:13">
      <c r="A10" s="128">
        <v>2001</v>
      </c>
      <c r="B10" s="85">
        <v>2225599</v>
      </c>
      <c r="C10" s="86">
        <v>502878</v>
      </c>
      <c r="D10" s="86">
        <v>76896</v>
      </c>
      <c r="E10" s="86"/>
      <c r="F10" s="86">
        <v>417038</v>
      </c>
      <c r="G10" s="86">
        <v>384480</v>
      </c>
      <c r="H10" s="86">
        <v>844307</v>
      </c>
      <c r="I10" s="86">
        <v>941428</v>
      </c>
      <c r="J10" s="86">
        <v>1284171</v>
      </c>
      <c r="K10" s="143">
        <v>42.3</v>
      </c>
      <c r="L10" s="122">
        <f t="shared" si="0"/>
        <v>0</v>
      </c>
      <c r="M10" s="122">
        <f t="shared" si="1"/>
        <v>0</v>
      </c>
    </row>
    <row r="11" ht="18.3" customHeight="1" spans="1:13">
      <c r="A11" s="128">
        <v>2002</v>
      </c>
      <c r="B11" s="85">
        <v>2249100</v>
      </c>
      <c r="C11" s="86">
        <v>517207</v>
      </c>
      <c r="D11" s="86">
        <v>76719</v>
      </c>
      <c r="E11" s="86"/>
      <c r="F11" s="86">
        <v>421080</v>
      </c>
      <c r="G11" s="86">
        <v>386693</v>
      </c>
      <c r="H11" s="86">
        <v>847402</v>
      </c>
      <c r="I11" s="86">
        <v>958117</v>
      </c>
      <c r="J11" s="86">
        <v>1290983</v>
      </c>
      <c r="K11" s="143">
        <v>42.6</v>
      </c>
      <c r="M11" s="122">
        <f t="shared" si="1"/>
        <v>0</v>
      </c>
    </row>
    <row r="12" ht="18.3" customHeight="1" spans="1:13">
      <c r="A12" s="128">
        <v>2003</v>
      </c>
      <c r="B12" s="85">
        <v>2273000</v>
      </c>
      <c r="C12" s="86">
        <v>543420</v>
      </c>
      <c r="D12" s="86">
        <v>75009</v>
      </c>
      <c r="E12" s="86"/>
      <c r="F12" s="86">
        <v>418059</v>
      </c>
      <c r="G12" s="86">
        <v>388683</v>
      </c>
      <c r="H12" s="86">
        <v>847829</v>
      </c>
      <c r="I12" s="86">
        <v>979663</v>
      </c>
      <c r="J12" s="86">
        <v>1293337</v>
      </c>
      <c r="K12" s="143">
        <v>43.1</v>
      </c>
      <c r="M12" s="122">
        <f t="shared" si="1"/>
        <v>0</v>
      </c>
    </row>
    <row r="13" ht="18.3" customHeight="1" spans="1:13">
      <c r="A13" s="128">
        <v>2004</v>
      </c>
      <c r="B13" s="129">
        <v>2308600</v>
      </c>
      <c r="C13" s="86">
        <v>554064</v>
      </c>
      <c r="D13" s="86">
        <v>76184</v>
      </c>
      <c r="E13" s="86"/>
      <c r="F13" s="86">
        <v>422474</v>
      </c>
      <c r="G13" s="86">
        <v>394771</v>
      </c>
      <c r="H13" s="86">
        <v>861108</v>
      </c>
      <c r="I13" s="118">
        <v>1004241</v>
      </c>
      <c r="J13" s="118">
        <v>1304359</v>
      </c>
      <c r="K13" s="143">
        <v>43.5</v>
      </c>
      <c r="M13" s="122">
        <f t="shared" si="1"/>
        <v>0</v>
      </c>
    </row>
    <row r="14" ht="18.3" customHeight="1" spans="1:13">
      <c r="A14" s="128">
        <v>2005</v>
      </c>
      <c r="B14" s="85">
        <v>2321407</v>
      </c>
      <c r="C14" s="86">
        <v>556594</v>
      </c>
      <c r="D14" s="86">
        <v>76606</v>
      </c>
      <c r="E14" s="86"/>
      <c r="F14" s="86">
        <v>424616</v>
      </c>
      <c r="G14" s="86">
        <v>397759</v>
      </c>
      <c r="H14" s="86">
        <v>865832</v>
      </c>
      <c r="I14" s="118">
        <v>1023505</v>
      </c>
      <c r="J14" s="118">
        <v>1297902</v>
      </c>
      <c r="K14" s="86">
        <v>44.09</v>
      </c>
      <c r="L14" s="122">
        <f t="shared" si="0"/>
        <v>0</v>
      </c>
      <c r="M14" s="122">
        <f t="shared" si="1"/>
        <v>0</v>
      </c>
    </row>
    <row r="15" ht="18.3" customHeight="1" spans="1:13">
      <c r="A15" s="130">
        <v>2006</v>
      </c>
      <c r="B15" s="110">
        <v>2342100</v>
      </c>
      <c r="C15" s="131">
        <v>580841</v>
      </c>
      <c r="D15" s="131">
        <v>73542</v>
      </c>
      <c r="E15" s="131"/>
      <c r="F15" s="131">
        <v>428136</v>
      </c>
      <c r="G15" s="131">
        <v>437738</v>
      </c>
      <c r="H15" s="131">
        <v>821843</v>
      </c>
      <c r="I15" s="144">
        <f>K15*B15/100</f>
        <v>1041297.66</v>
      </c>
      <c r="J15" s="144">
        <f t="shared" ref="J15:J20" si="2">B15-I15</f>
        <v>1300802.34</v>
      </c>
      <c r="K15" s="131">
        <v>44.46</v>
      </c>
      <c r="L15" s="122">
        <f t="shared" si="0"/>
        <v>0</v>
      </c>
      <c r="M15" s="122">
        <f t="shared" si="1"/>
        <v>0</v>
      </c>
    </row>
    <row r="16" s="121" customFormat="1" ht="18.3" customHeight="1" spans="1:13">
      <c r="A16" s="130">
        <v>2007</v>
      </c>
      <c r="B16" s="110">
        <v>2359300</v>
      </c>
      <c r="C16" s="131">
        <v>585106</v>
      </c>
      <c r="D16" s="131">
        <v>74083</v>
      </c>
      <c r="E16" s="131"/>
      <c r="F16" s="131">
        <v>431280</v>
      </c>
      <c r="G16" s="131">
        <v>440953</v>
      </c>
      <c r="H16" s="131">
        <v>827878</v>
      </c>
      <c r="I16" s="144">
        <f>B16*K16/100</f>
        <v>1083154.63</v>
      </c>
      <c r="J16" s="144">
        <f t="shared" si="2"/>
        <v>1276145.37</v>
      </c>
      <c r="K16" s="131">
        <v>45.91</v>
      </c>
      <c r="L16" s="122">
        <f t="shared" si="0"/>
        <v>0</v>
      </c>
      <c r="M16" s="122">
        <f t="shared" si="1"/>
        <v>0</v>
      </c>
    </row>
    <row r="17" s="121" customFormat="1" ht="18.3" customHeight="1" spans="1:13">
      <c r="A17" s="130">
        <v>2008</v>
      </c>
      <c r="B17" s="110">
        <v>2365400</v>
      </c>
      <c r="C17" s="131">
        <v>522517</v>
      </c>
      <c r="D17" s="131">
        <v>74274</v>
      </c>
      <c r="E17" s="131">
        <v>64102</v>
      </c>
      <c r="F17" s="131">
        <v>432395</v>
      </c>
      <c r="G17" s="131">
        <v>442093</v>
      </c>
      <c r="H17" s="131">
        <v>830019</v>
      </c>
      <c r="I17" s="144">
        <f>B17*K17/100</f>
        <v>1085482.06</v>
      </c>
      <c r="J17" s="144">
        <f t="shared" si="2"/>
        <v>1279917.94</v>
      </c>
      <c r="K17" s="131">
        <v>45.89</v>
      </c>
      <c r="L17" s="122">
        <f t="shared" si="0"/>
        <v>0</v>
      </c>
      <c r="M17" s="122">
        <f t="shared" si="1"/>
        <v>0</v>
      </c>
    </row>
    <row r="18" s="121" customFormat="1" ht="18.3" customHeight="1" spans="1:13">
      <c r="A18" s="130">
        <v>2009</v>
      </c>
      <c r="B18" s="110">
        <v>2371900</v>
      </c>
      <c r="C18" s="131">
        <v>523953</v>
      </c>
      <c r="D18" s="131">
        <v>74478</v>
      </c>
      <c r="E18" s="131">
        <v>64278</v>
      </c>
      <c r="F18" s="131">
        <v>433583</v>
      </c>
      <c r="G18" s="131">
        <v>443308</v>
      </c>
      <c r="H18" s="131">
        <v>832300</v>
      </c>
      <c r="I18" s="144">
        <f>B18*K18/100</f>
        <v>1108151.68</v>
      </c>
      <c r="J18" s="144">
        <f t="shared" si="2"/>
        <v>1263748.32</v>
      </c>
      <c r="K18" s="131">
        <v>46.72</v>
      </c>
      <c r="L18" s="122">
        <f t="shared" si="0"/>
        <v>0</v>
      </c>
      <c r="M18" s="122">
        <f t="shared" si="1"/>
        <v>0</v>
      </c>
    </row>
    <row r="19" s="121" customFormat="1" ht="18.3" customHeight="1" spans="1:13">
      <c r="A19" s="130">
        <v>2010</v>
      </c>
      <c r="B19" s="110">
        <v>2425331</v>
      </c>
      <c r="C19" s="131">
        <v>535796</v>
      </c>
      <c r="D19" s="131">
        <v>76163</v>
      </c>
      <c r="E19" s="131">
        <v>65619</v>
      </c>
      <c r="F19" s="131">
        <v>443313</v>
      </c>
      <c r="G19" s="131">
        <v>453372</v>
      </c>
      <c r="H19" s="131">
        <v>851068</v>
      </c>
      <c r="I19" s="144">
        <v>1135447.811622</v>
      </c>
      <c r="J19" s="144">
        <f t="shared" ref="J19:J29" si="3">B19-I19</f>
        <v>1289883.188378</v>
      </c>
      <c r="K19" s="145">
        <v>46.8162</v>
      </c>
      <c r="L19" s="122">
        <f t="shared" si="0"/>
        <v>0</v>
      </c>
      <c r="M19" s="122">
        <f t="shared" si="1"/>
        <v>0</v>
      </c>
    </row>
    <row r="20" s="121" customFormat="1" ht="18.3" customHeight="1" spans="1:13">
      <c r="A20" s="130">
        <v>2011</v>
      </c>
      <c r="B20" s="131">
        <v>2445020</v>
      </c>
      <c r="C20" s="131">
        <v>550381</v>
      </c>
      <c r="D20" s="131">
        <v>76512</v>
      </c>
      <c r="E20" s="131">
        <v>63924</v>
      </c>
      <c r="F20" s="131">
        <v>446420</v>
      </c>
      <c r="G20" s="131">
        <v>452352</v>
      </c>
      <c r="H20" s="131">
        <v>855431</v>
      </c>
      <c r="I20" s="144">
        <v>1150626.412</v>
      </c>
      <c r="J20" s="144">
        <f t="shared" si="3"/>
        <v>1294393.588</v>
      </c>
      <c r="K20" s="131">
        <v>47.06</v>
      </c>
      <c r="L20" s="122">
        <f t="shared" si="0"/>
        <v>0</v>
      </c>
      <c r="M20" s="122">
        <f t="shared" si="1"/>
        <v>0</v>
      </c>
    </row>
    <row r="21" s="121" customFormat="1" ht="18.3" customHeight="1" spans="1:13">
      <c r="A21" s="130">
        <v>2012</v>
      </c>
      <c r="B21" s="131">
        <v>2478808</v>
      </c>
      <c r="C21" s="131">
        <v>561075</v>
      </c>
      <c r="D21" s="131">
        <v>76879</v>
      </c>
      <c r="E21" s="131">
        <v>83566</v>
      </c>
      <c r="F21" s="131">
        <v>450222</v>
      </c>
      <c r="G21" s="131">
        <v>449693</v>
      </c>
      <c r="H21" s="131">
        <v>857373</v>
      </c>
      <c r="I21" s="144">
        <v>1169005.8528</v>
      </c>
      <c r="J21" s="144">
        <f t="shared" si="3"/>
        <v>1309802.1472</v>
      </c>
      <c r="K21" s="119">
        <v>47.16</v>
      </c>
      <c r="L21" s="122">
        <f t="shared" si="0"/>
        <v>0</v>
      </c>
      <c r="M21" s="122">
        <f t="shared" si="1"/>
        <v>0</v>
      </c>
    </row>
    <row r="22" s="121" customFormat="1" ht="18.3" customHeight="1" spans="1:13">
      <c r="A22" s="130">
        <v>2013</v>
      </c>
      <c r="B22" s="131">
        <v>2488230</v>
      </c>
      <c r="C22" s="131">
        <v>571018</v>
      </c>
      <c r="D22" s="131">
        <v>77049</v>
      </c>
      <c r="E22" s="131">
        <v>82065</v>
      </c>
      <c r="F22" s="131">
        <v>453775</v>
      </c>
      <c r="G22" s="131">
        <v>446508</v>
      </c>
      <c r="H22" s="131">
        <v>857815</v>
      </c>
      <c r="I22" s="144">
        <v>1179172.197</v>
      </c>
      <c r="J22" s="144">
        <f t="shared" si="3"/>
        <v>1309057.803</v>
      </c>
      <c r="K22" s="119">
        <v>47.39</v>
      </c>
      <c r="L22" s="122">
        <f t="shared" si="0"/>
        <v>0</v>
      </c>
      <c r="M22" s="122">
        <f t="shared" si="1"/>
        <v>0</v>
      </c>
    </row>
    <row r="23" s="121" customFormat="1" ht="18.3" customHeight="1" spans="1:13">
      <c r="A23" s="130">
        <v>2014</v>
      </c>
      <c r="B23" s="110">
        <v>2506627</v>
      </c>
      <c r="C23" s="131">
        <v>583483</v>
      </c>
      <c r="D23" s="131">
        <v>77408</v>
      </c>
      <c r="E23" s="131">
        <v>80450</v>
      </c>
      <c r="F23" s="131">
        <v>457603</v>
      </c>
      <c r="G23" s="131">
        <v>445570</v>
      </c>
      <c r="H23" s="131">
        <v>862113</v>
      </c>
      <c r="I23" s="144">
        <v>1190006.128488</v>
      </c>
      <c r="J23" s="144">
        <f t="shared" si="3"/>
        <v>1316620.871512</v>
      </c>
      <c r="K23" s="119">
        <v>47.4744</v>
      </c>
      <c r="L23" s="122">
        <f t="shared" si="0"/>
        <v>0</v>
      </c>
      <c r="M23" s="122">
        <f t="shared" si="1"/>
        <v>0</v>
      </c>
    </row>
    <row r="24" s="121" customFormat="1" ht="18.3" customHeight="1" spans="1:13">
      <c r="A24" s="130">
        <v>2015</v>
      </c>
      <c r="B24" s="110">
        <v>2520641</v>
      </c>
      <c r="C24" s="131">
        <v>596368</v>
      </c>
      <c r="D24" s="131">
        <v>77508</v>
      </c>
      <c r="E24" s="131">
        <v>78331</v>
      </c>
      <c r="F24" s="131">
        <v>461554</v>
      </c>
      <c r="G24" s="131">
        <v>443146</v>
      </c>
      <c r="H24" s="131">
        <v>863734</v>
      </c>
      <c r="I24" s="144">
        <v>1220998.5004</v>
      </c>
      <c r="J24" s="144">
        <f t="shared" si="3"/>
        <v>1299642.4996</v>
      </c>
      <c r="K24" s="119">
        <v>48.44</v>
      </c>
      <c r="L24" s="122">
        <f t="shared" si="0"/>
        <v>0</v>
      </c>
      <c r="M24" s="122">
        <f t="shared" si="1"/>
        <v>0</v>
      </c>
    </row>
    <row r="25" s="121" customFormat="1" ht="18.3" customHeight="1" spans="1:13">
      <c r="A25" s="130">
        <v>2016</v>
      </c>
      <c r="B25" s="110">
        <v>2540212</v>
      </c>
      <c r="C25" s="131">
        <v>611903</v>
      </c>
      <c r="D25" s="131">
        <v>77776</v>
      </c>
      <c r="E25" s="131">
        <v>76232</v>
      </c>
      <c r="F25" s="131">
        <v>465484</v>
      </c>
      <c r="G25" s="131">
        <v>441689</v>
      </c>
      <c r="H25" s="131">
        <v>867128</v>
      </c>
      <c r="I25" s="144">
        <v>1240131.4984</v>
      </c>
      <c r="J25" s="144">
        <f t="shared" si="3"/>
        <v>1300080.5016</v>
      </c>
      <c r="K25" s="119">
        <v>48.82</v>
      </c>
      <c r="L25" s="122">
        <f t="shared" si="0"/>
        <v>0</v>
      </c>
      <c r="M25" s="122">
        <f t="shared" si="1"/>
        <v>0</v>
      </c>
    </row>
    <row r="26" s="121" customFormat="1" ht="18.3" customHeight="1" spans="1:13">
      <c r="A26" s="130">
        <v>2017</v>
      </c>
      <c r="B26" s="110">
        <v>2557342</v>
      </c>
      <c r="C26" s="132">
        <v>627163</v>
      </c>
      <c r="D26" s="132">
        <v>77961</v>
      </c>
      <c r="E26" s="132">
        <v>73903</v>
      </c>
      <c r="F26" s="132">
        <v>468963</v>
      </c>
      <c r="G26" s="132">
        <v>439760</v>
      </c>
      <c r="H26" s="132">
        <v>869592</v>
      </c>
      <c r="I26" s="144">
        <v>1257700.7956</v>
      </c>
      <c r="J26" s="144">
        <f t="shared" si="3"/>
        <v>1299641.2044</v>
      </c>
      <c r="K26" s="119">
        <v>49.18</v>
      </c>
      <c r="L26" s="122">
        <f t="shared" si="0"/>
        <v>0</v>
      </c>
      <c r="M26" s="122">
        <f t="shared" si="1"/>
        <v>0</v>
      </c>
    </row>
    <row r="27" s="121" customFormat="1" ht="18.3" customHeight="1" spans="1:13">
      <c r="A27" s="130">
        <v>2018</v>
      </c>
      <c r="B27" s="110">
        <v>2572604</v>
      </c>
      <c r="C27" s="132">
        <v>642311</v>
      </c>
      <c r="D27" s="132">
        <v>78086</v>
      </c>
      <c r="E27" s="132">
        <v>71419</v>
      </c>
      <c r="F27" s="132">
        <v>471890</v>
      </c>
      <c r="G27" s="132">
        <v>437502</v>
      </c>
      <c r="H27" s="132">
        <v>871396</v>
      </c>
      <c r="I27" s="144">
        <v>1306111.0508</v>
      </c>
      <c r="J27" s="144">
        <f t="shared" si="3"/>
        <v>1266492.9492</v>
      </c>
      <c r="K27" s="119">
        <v>50.77</v>
      </c>
      <c r="L27" s="122">
        <f t="shared" si="0"/>
        <v>0</v>
      </c>
      <c r="M27" s="122">
        <f t="shared" si="1"/>
        <v>0</v>
      </c>
    </row>
    <row r="28" s="121" customFormat="1" ht="18.3" customHeight="1" spans="1:13">
      <c r="A28" s="130">
        <v>2019</v>
      </c>
      <c r="B28" s="110">
        <v>2590930</v>
      </c>
      <c r="C28" s="132">
        <v>658501</v>
      </c>
      <c r="D28" s="132">
        <v>78292</v>
      </c>
      <c r="E28" s="132">
        <v>68711</v>
      </c>
      <c r="F28" s="132">
        <v>475624</v>
      </c>
      <c r="G28" s="132">
        <v>435703</v>
      </c>
      <c r="H28" s="132">
        <v>874099</v>
      </c>
      <c r="I28" s="144">
        <v>1349356.344</v>
      </c>
      <c r="J28" s="144">
        <f t="shared" si="3"/>
        <v>1241573.656</v>
      </c>
      <c r="K28" s="119">
        <v>52.08</v>
      </c>
      <c r="L28" s="122">
        <f t="shared" si="0"/>
        <v>0</v>
      </c>
      <c r="M28" s="122">
        <f t="shared" si="1"/>
        <v>0</v>
      </c>
    </row>
    <row r="29" s="121" customFormat="1" ht="18.3" customHeight="1" spans="1:13">
      <c r="A29" s="130">
        <v>2020</v>
      </c>
      <c r="B29" s="131">
        <v>2605920</v>
      </c>
      <c r="C29" s="132">
        <v>675846</v>
      </c>
      <c r="D29" s="132">
        <v>78453</v>
      </c>
      <c r="E29" s="132">
        <v>62352</v>
      </c>
      <c r="F29" s="132">
        <v>478805</v>
      </c>
      <c r="G29" s="132">
        <v>434148</v>
      </c>
      <c r="H29" s="132">
        <v>876316</v>
      </c>
      <c r="I29" s="144">
        <v>1411366.272</v>
      </c>
      <c r="J29" s="144">
        <v>1194553.728</v>
      </c>
      <c r="K29" s="119">
        <v>54.16</v>
      </c>
      <c r="L29" s="122"/>
      <c r="M29" s="122"/>
    </row>
    <row r="30" s="121" customFormat="1" ht="18.3" customHeight="1" spans="1:13">
      <c r="A30" s="130">
        <v>2021</v>
      </c>
      <c r="B30" s="131">
        <v>2620711</v>
      </c>
      <c r="C30" s="131">
        <v>679682</v>
      </c>
      <c r="D30" s="131">
        <v>78898</v>
      </c>
      <c r="E30" s="131">
        <v>62706</v>
      </c>
      <c r="F30" s="131">
        <v>481523</v>
      </c>
      <c r="G30" s="131">
        <v>436612</v>
      </c>
      <c r="H30" s="131">
        <v>881290</v>
      </c>
      <c r="I30" s="131">
        <v>1440343</v>
      </c>
      <c r="J30" s="144">
        <v>1180368</v>
      </c>
      <c r="K30" s="131">
        <v>54.96</v>
      </c>
      <c r="L30" s="122"/>
      <c r="M30" s="122">
        <f>B30-I30-J30</f>
        <v>0</v>
      </c>
    </row>
    <row r="31" s="121" customFormat="1" ht="18.3" customHeight="1" spans="1:13">
      <c r="A31" s="130">
        <v>2022</v>
      </c>
      <c r="B31" s="131">
        <v>2622213</v>
      </c>
      <c r="C31" s="131">
        <v>680072</v>
      </c>
      <c r="D31" s="131">
        <v>78943</v>
      </c>
      <c r="E31" s="131">
        <v>62742</v>
      </c>
      <c r="F31" s="131">
        <v>481799</v>
      </c>
      <c r="G31" s="131">
        <v>436862</v>
      </c>
      <c r="H31" s="131">
        <v>881795</v>
      </c>
      <c r="I31" s="131">
        <v>1449122</v>
      </c>
      <c r="J31" s="144">
        <v>1173091</v>
      </c>
      <c r="K31" s="131">
        <v>55.26</v>
      </c>
      <c r="L31" s="122"/>
      <c r="M31" s="122"/>
    </row>
    <row r="32" customFormat="1" ht="18.3" customHeight="1" spans="1:13">
      <c r="A32" s="133">
        <v>2023</v>
      </c>
      <c r="B32" s="134">
        <v>2624723</v>
      </c>
      <c r="C32" s="134">
        <v>680723</v>
      </c>
      <c r="D32" s="134">
        <v>79019</v>
      </c>
      <c r="E32" s="134">
        <v>62802</v>
      </c>
      <c r="F32" s="134">
        <v>482260</v>
      </c>
      <c r="G32" s="134">
        <v>437280</v>
      </c>
      <c r="H32" s="134">
        <v>882639</v>
      </c>
      <c r="I32" s="134">
        <v>1495825</v>
      </c>
      <c r="J32" s="134">
        <v>1128898</v>
      </c>
      <c r="K32" s="134">
        <v>56.99</v>
      </c>
      <c r="L32" s="122"/>
      <c r="M32" s="122"/>
    </row>
    <row r="33" ht="20" customHeight="1" spans="1:11">
      <c r="A33" s="135" t="s">
        <v>47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</row>
    <row r="35" spans="9:9">
      <c r="I35" s="146"/>
    </row>
    <row r="36" spans="3:8">
      <c r="C36" s="136"/>
      <c r="D36" s="136"/>
      <c r="E36" s="136"/>
      <c r="F36" s="136"/>
      <c r="G36" s="136"/>
      <c r="H36" s="136"/>
    </row>
  </sheetData>
  <mergeCells count="10">
    <mergeCell ref="A1:K1"/>
    <mergeCell ref="A2:K2"/>
    <mergeCell ref="A3:K3"/>
    <mergeCell ref="C4:H4"/>
    <mergeCell ref="A33:K33"/>
    <mergeCell ref="A4:A5"/>
    <mergeCell ref="B4:B5"/>
    <mergeCell ref="I4:I5"/>
    <mergeCell ref="J4:J5"/>
    <mergeCell ref="K4:K5"/>
  </mergeCells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&amp;C68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P32"/>
  <sheetViews>
    <sheetView showZeros="0" topLeftCell="A11" workbookViewId="0">
      <selection activeCell="B29" sqref="B29"/>
    </sheetView>
  </sheetViews>
  <sheetFormatPr defaultColWidth="9" defaultRowHeight="15.75"/>
  <cols>
    <col min="1" max="1" width="15.875" style="99" customWidth="1"/>
    <col min="2" max="2" width="8.125" style="99" customWidth="1"/>
    <col min="3" max="3" width="8.625" style="99" customWidth="1"/>
    <col min="4" max="4" width="8.5" style="99" customWidth="1"/>
    <col min="5" max="5" width="8.625" style="99" customWidth="1"/>
    <col min="6" max="6" width="8.75" style="99" customWidth="1"/>
    <col min="7" max="7" width="8.5" style="99" customWidth="1"/>
    <col min="8" max="8" width="8.25" style="100" customWidth="1"/>
    <col min="9" max="9" width="9" style="99"/>
    <col min="10" max="10" width="14.375" customWidth="1"/>
    <col min="11" max="16384" width="9" style="99"/>
  </cols>
  <sheetData>
    <row r="1" ht="20.25" customHeight="1" spans="1:8">
      <c r="A1" s="101" t="s">
        <v>48</v>
      </c>
      <c r="B1" s="101"/>
      <c r="C1" s="101"/>
      <c r="D1" s="101"/>
      <c r="E1" s="101"/>
      <c r="F1" s="101"/>
      <c r="G1" s="101"/>
      <c r="H1" s="101"/>
    </row>
    <row r="2" ht="16.5" customHeight="1" spans="1:8">
      <c r="A2" s="102" t="s">
        <v>49</v>
      </c>
      <c r="B2" s="103"/>
      <c r="C2" s="103"/>
      <c r="D2" s="103"/>
      <c r="E2" s="103"/>
      <c r="F2" s="103"/>
      <c r="G2" s="103"/>
      <c r="H2" s="103"/>
    </row>
    <row r="3" ht="15.95" customHeight="1" spans="1:8">
      <c r="A3" s="104" t="s">
        <v>50</v>
      </c>
      <c r="B3" s="104"/>
      <c r="C3" s="104"/>
      <c r="D3" s="104"/>
      <c r="E3" s="104"/>
      <c r="F3" s="104"/>
      <c r="G3" s="104"/>
      <c r="H3" s="104"/>
    </row>
    <row r="4" ht="15" customHeight="1" spans="1:8">
      <c r="A4" s="72" t="s">
        <v>51</v>
      </c>
      <c r="B4" s="73" t="s">
        <v>52</v>
      </c>
      <c r="C4" s="74" t="s">
        <v>53</v>
      </c>
      <c r="D4" s="105"/>
      <c r="E4" s="113"/>
      <c r="F4" s="113"/>
      <c r="G4" s="113"/>
      <c r="H4" s="114" t="s">
        <v>54</v>
      </c>
    </row>
    <row r="5" ht="18" customHeight="1" spans="1:8">
      <c r="A5" s="75"/>
      <c r="B5" s="76"/>
      <c r="C5" s="76"/>
      <c r="D5" s="76" t="s">
        <v>55</v>
      </c>
      <c r="E5" s="90"/>
      <c r="F5" s="76" t="s">
        <v>56</v>
      </c>
      <c r="G5" s="90"/>
      <c r="H5" s="115"/>
    </row>
    <row r="6" ht="20.25" customHeight="1" spans="1:8">
      <c r="A6" s="75"/>
      <c r="B6" s="76"/>
      <c r="C6" s="76"/>
      <c r="D6" s="76" t="s">
        <v>57</v>
      </c>
      <c r="E6" s="76" t="s">
        <v>58</v>
      </c>
      <c r="F6" s="92" t="s">
        <v>59</v>
      </c>
      <c r="G6" s="76" t="s">
        <v>60</v>
      </c>
      <c r="H6" s="116"/>
    </row>
    <row r="7" s="98" customFormat="1" ht="21" customHeight="1" spans="1:16">
      <c r="A7" s="106" t="s">
        <v>61</v>
      </c>
      <c r="B7" s="107">
        <v>831964</v>
      </c>
      <c r="C7" s="108">
        <v>3033082</v>
      </c>
      <c r="D7" s="108">
        <v>1610975</v>
      </c>
      <c r="E7" s="84">
        <v>1422107</v>
      </c>
      <c r="F7" s="108">
        <v>1229445</v>
      </c>
      <c r="G7" s="108">
        <v>1803637</v>
      </c>
      <c r="H7" s="117">
        <f>C7/B7</f>
        <v>3.64568899615849</v>
      </c>
      <c r="I7" s="98">
        <f>C7-D7-E7</f>
        <v>0</v>
      </c>
      <c r="J7" s="98">
        <f>C7-F7-G7</f>
        <v>0</v>
      </c>
      <c r="K7" s="98">
        <f>B7-B8-'4-3续'!B8-'4-3续'!B17</f>
        <v>0</v>
      </c>
      <c r="L7" s="98">
        <f>C7-C8-'4-3续'!C8-'4-3续'!C17</f>
        <v>0</v>
      </c>
      <c r="M7" s="98">
        <f>D7-D8-'4-3续'!D8-'4-3续'!D17</f>
        <v>0</v>
      </c>
      <c r="N7" s="98">
        <f>E7-E8-'4-3续'!E8-'4-3续'!E17</f>
        <v>0</v>
      </c>
      <c r="O7" s="98">
        <f>F7-F8-'4-3续'!F8-'4-3续'!F17</f>
        <v>0</v>
      </c>
      <c r="P7" s="98">
        <f>G7-G8-'4-3续'!G8-'4-3续'!G17</f>
        <v>0</v>
      </c>
    </row>
    <row r="8" s="98" customFormat="1" ht="21" customHeight="1" spans="1:16">
      <c r="A8" s="82" t="s">
        <v>62</v>
      </c>
      <c r="B8" s="83">
        <v>352793</v>
      </c>
      <c r="C8" s="84">
        <v>1250784</v>
      </c>
      <c r="D8" s="84">
        <v>654244</v>
      </c>
      <c r="E8" s="84">
        <v>596540</v>
      </c>
      <c r="F8" s="84">
        <v>654585</v>
      </c>
      <c r="G8" s="84">
        <v>596199</v>
      </c>
      <c r="H8" s="117">
        <f t="shared" ref="H8:H30" si="0">C8/B8</f>
        <v>3.54537646722015</v>
      </c>
      <c r="I8" s="98">
        <f t="shared" ref="I8:I31" si="1">C8-D8-E8</f>
        <v>0</v>
      </c>
      <c r="J8" s="98">
        <f t="shared" ref="J8:J31" si="2">C8-F8-G8</f>
        <v>0</v>
      </c>
      <c r="K8" s="98">
        <f t="shared" ref="K8:P8" si="3">B8-B9-B20-B21-B22</f>
        <v>0</v>
      </c>
      <c r="L8" s="98">
        <f t="shared" si="3"/>
        <v>0</v>
      </c>
      <c r="M8" s="98">
        <f t="shared" si="3"/>
        <v>0</v>
      </c>
      <c r="N8" s="98">
        <f t="shared" si="3"/>
        <v>0</v>
      </c>
      <c r="O8" s="98">
        <f t="shared" si="3"/>
        <v>0</v>
      </c>
      <c r="P8" s="98">
        <f t="shared" si="3"/>
        <v>0</v>
      </c>
    </row>
    <row r="9" s="98" customFormat="1" ht="21" customHeight="1" spans="1:16">
      <c r="A9" s="82" t="s">
        <v>63</v>
      </c>
      <c r="B9" s="109">
        <f t="shared" ref="B9:G9" si="4">B10+B11+B12+B13+B14+B15+B16+B17+B18+B19</f>
        <v>154284</v>
      </c>
      <c r="C9" s="109">
        <f t="shared" si="4"/>
        <v>526732</v>
      </c>
      <c r="D9" s="109">
        <f t="shared" si="4"/>
        <v>269425</v>
      </c>
      <c r="E9" s="109">
        <f t="shared" si="4"/>
        <v>257307</v>
      </c>
      <c r="F9" s="109">
        <f t="shared" si="4"/>
        <v>393339</v>
      </c>
      <c r="G9" s="109">
        <f t="shared" si="4"/>
        <v>133393</v>
      </c>
      <c r="H9" s="117">
        <f t="shared" si="0"/>
        <v>3.41404163749968</v>
      </c>
      <c r="I9" s="98">
        <f t="shared" si="1"/>
        <v>0</v>
      </c>
      <c r="J9" s="98">
        <f t="shared" si="2"/>
        <v>0</v>
      </c>
      <c r="K9" s="98">
        <f t="shared" ref="K9:P9" si="5">B9-B10-B11-B12-B13-B14-B15-B16-B17-B18-B19</f>
        <v>0</v>
      </c>
      <c r="L9" s="98">
        <f t="shared" si="5"/>
        <v>0</v>
      </c>
      <c r="M9" s="98">
        <f t="shared" si="5"/>
        <v>0</v>
      </c>
      <c r="N9" s="98">
        <f t="shared" si="5"/>
        <v>0</v>
      </c>
      <c r="O9" s="98">
        <f t="shared" si="5"/>
        <v>0</v>
      </c>
      <c r="P9" s="98">
        <f t="shared" si="5"/>
        <v>0</v>
      </c>
    </row>
    <row r="10" ht="21" customHeight="1" spans="1:16">
      <c r="A10" s="77" t="s">
        <v>64</v>
      </c>
      <c r="B10" s="110">
        <v>25668</v>
      </c>
      <c r="C10" s="86">
        <v>82214</v>
      </c>
      <c r="D10" s="86">
        <v>42595</v>
      </c>
      <c r="E10" s="86">
        <v>39619</v>
      </c>
      <c r="F10" s="86">
        <v>82214</v>
      </c>
      <c r="G10" s="118">
        <v>0</v>
      </c>
      <c r="H10" s="119">
        <f t="shared" si="0"/>
        <v>3.20297646875487</v>
      </c>
      <c r="I10" s="98"/>
      <c r="J10" s="98"/>
      <c r="L10" s="99">
        <f>C22-C23-C24-C25-C26-C27-C28-C29-C30-'4-3续'!C5-'4-3续'!C6-'4-3续'!C7</f>
        <v>0</v>
      </c>
      <c r="M10" s="99">
        <f>D22-D23-D24-D25-D26-D27-D28-D29-D30-'4-3续'!D5-'4-3续'!D6-'4-3续'!D7</f>
        <v>0</v>
      </c>
      <c r="N10" s="99">
        <f>E22-E23-E24-E25-E26-E27-E28-E29-E30-'4-3续'!E5-'4-3续'!E6-'4-3续'!E7</f>
        <v>0</v>
      </c>
      <c r="O10" s="99">
        <f>F22-F23-F24-F25-F26-F27-F28-F29-F30-'4-3续'!F5-'4-3续'!F6-'4-3续'!F7</f>
        <v>0</v>
      </c>
      <c r="P10" s="99">
        <f>G22-G23-G24-G25-G26-G27-G28-G29-G30-'4-3续'!G5-'4-3续'!G6-'4-3续'!G7</f>
        <v>0</v>
      </c>
    </row>
    <row r="11" ht="21" customHeight="1" spans="1:10">
      <c r="A11" s="77" t="s">
        <v>65</v>
      </c>
      <c r="B11" s="85">
        <v>28956</v>
      </c>
      <c r="C11" s="86">
        <v>92209</v>
      </c>
      <c r="D11" s="86">
        <v>47287</v>
      </c>
      <c r="E11" s="86">
        <v>44922</v>
      </c>
      <c r="F11" s="86">
        <v>92209</v>
      </c>
      <c r="G11" s="86">
        <v>0</v>
      </c>
      <c r="H11" s="119">
        <f t="shared" si="0"/>
        <v>3.18445227241332</v>
      </c>
      <c r="I11" s="98"/>
      <c r="J11" s="98"/>
    </row>
    <row r="12" ht="21" customHeight="1" spans="1:15">
      <c r="A12" s="77" t="s">
        <v>66</v>
      </c>
      <c r="B12" s="85">
        <v>9661</v>
      </c>
      <c r="C12" s="86">
        <v>34926</v>
      </c>
      <c r="D12" s="86">
        <v>17785</v>
      </c>
      <c r="E12" s="86">
        <v>17141</v>
      </c>
      <c r="F12" s="86">
        <v>27298</v>
      </c>
      <c r="G12" s="86">
        <v>7628</v>
      </c>
      <c r="H12" s="119">
        <f t="shared" si="0"/>
        <v>3.61515371079598</v>
      </c>
      <c r="I12" s="98"/>
      <c r="J12" s="98"/>
      <c r="O12" s="99">
        <v>0</v>
      </c>
    </row>
    <row r="13" ht="21" customHeight="1" spans="1:15">
      <c r="A13" s="77" t="s">
        <v>67</v>
      </c>
      <c r="B13" s="85">
        <v>15871</v>
      </c>
      <c r="C13" s="86">
        <v>52084</v>
      </c>
      <c r="D13" s="86">
        <v>26424</v>
      </c>
      <c r="E13" s="86">
        <v>25660</v>
      </c>
      <c r="F13" s="86">
        <v>48824</v>
      </c>
      <c r="G13" s="86">
        <v>3260</v>
      </c>
      <c r="H13" s="119">
        <f t="shared" si="0"/>
        <v>3.28170877701468</v>
      </c>
      <c r="I13" s="98"/>
      <c r="J13" s="98"/>
      <c r="O13" s="99">
        <v>0</v>
      </c>
    </row>
    <row r="14" ht="21" customHeight="1" spans="1:10">
      <c r="A14" s="77" t="s">
        <v>68</v>
      </c>
      <c r="B14" s="85">
        <v>16588</v>
      </c>
      <c r="C14" s="86">
        <v>55270</v>
      </c>
      <c r="D14" s="86">
        <v>27622</v>
      </c>
      <c r="E14" s="86">
        <v>27648</v>
      </c>
      <c r="F14" s="86">
        <v>55270</v>
      </c>
      <c r="G14" s="86">
        <v>0</v>
      </c>
      <c r="H14" s="119">
        <f t="shared" si="0"/>
        <v>3.33192669399566</v>
      </c>
      <c r="I14" s="98"/>
      <c r="J14" s="98"/>
    </row>
    <row r="15" ht="21" customHeight="1" spans="1:10">
      <c r="A15" s="77" t="s">
        <v>69</v>
      </c>
      <c r="B15" s="85">
        <v>15248</v>
      </c>
      <c r="C15" s="86">
        <v>57858</v>
      </c>
      <c r="D15" s="86">
        <v>28293</v>
      </c>
      <c r="E15" s="86">
        <v>29565</v>
      </c>
      <c r="F15" s="86">
        <v>33447</v>
      </c>
      <c r="G15" s="86">
        <v>24411</v>
      </c>
      <c r="H15" s="119">
        <f t="shared" si="0"/>
        <v>3.7944648478489</v>
      </c>
      <c r="I15" s="98"/>
      <c r="J15" s="98"/>
    </row>
    <row r="16" ht="21" customHeight="1" spans="1:10">
      <c r="A16" s="77" t="s">
        <v>70</v>
      </c>
      <c r="B16" s="85">
        <v>8148</v>
      </c>
      <c r="C16" s="86">
        <v>28176</v>
      </c>
      <c r="D16" s="86">
        <v>14512</v>
      </c>
      <c r="E16" s="86">
        <v>13664</v>
      </c>
      <c r="F16" s="86">
        <v>21342</v>
      </c>
      <c r="G16" s="86">
        <v>6834</v>
      </c>
      <c r="H16" s="119">
        <f t="shared" si="0"/>
        <v>3.4580265095729</v>
      </c>
      <c r="I16" s="98"/>
      <c r="J16" s="98"/>
    </row>
    <row r="17" ht="21" customHeight="1" spans="1:10">
      <c r="A17" s="77" t="s">
        <v>71</v>
      </c>
      <c r="B17" s="85">
        <v>12616</v>
      </c>
      <c r="C17" s="86">
        <v>47644</v>
      </c>
      <c r="D17" s="86">
        <v>24975</v>
      </c>
      <c r="E17" s="86">
        <v>22669</v>
      </c>
      <c r="F17" s="86">
        <v>15491</v>
      </c>
      <c r="G17" s="86">
        <v>32153</v>
      </c>
      <c r="H17" s="119">
        <f t="shared" si="0"/>
        <v>3.77647431832594</v>
      </c>
      <c r="I17" s="98"/>
      <c r="J17" s="98"/>
    </row>
    <row r="18" ht="21" customHeight="1" spans="1:10">
      <c r="A18" s="77" t="s">
        <v>72</v>
      </c>
      <c r="B18" s="85">
        <v>11381</v>
      </c>
      <c r="C18" s="86">
        <v>42700</v>
      </c>
      <c r="D18" s="86">
        <v>22062</v>
      </c>
      <c r="E18" s="86">
        <v>20638</v>
      </c>
      <c r="F18" s="86">
        <v>9527</v>
      </c>
      <c r="G18" s="86">
        <v>33173</v>
      </c>
      <c r="H18" s="119">
        <f t="shared" si="0"/>
        <v>3.75186714699938</v>
      </c>
      <c r="I18" s="98"/>
      <c r="J18" s="98"/>
    </row>
    <row r="19" ht="21" customHeight="1" spans="1:10">
      <c r="A19" s="77" t="s">
        <v>73</v>
      </c>
      <c r="B19" s="85">
        <v>10147</v>
      </c>
      <c r="C19" s="86">
        <v>33651</v>
      </c>
      <c r="D19" s="86">
        <v>17870</v>
      </c>
      <c r="E19" s="86">
        <v>15781</v>
      </c>
      <c r="F19" s="86">
        <v>7717</v>
      </c>
      <c r="G19" s="86">
        <v>25934</v>
      </c>
      <c r="H19" s="119">
        <f t="shared" si="0"/>
        <v>3.31634965999803</v>
      </c>
      <c r="I19" s="98"/>
      <c r="J19" s="98"/>
    </row>
    <row r="20" s="98" customFormat="1" ht="21" customHeight="1" spans="1:10">
      <c r="A20" s="82" t="s">
        <v>74</v>
      </c>
      <c r="B20" s="83">
        <v>29077</v>
      </c>
      <c r="C20" s="111">
        <v>103471</v>
      </c>
      <c r="D20" s="84">
        <v>53828</v>
      </c>
      <c r="E20" s="84">
        <v>49643</v>
      </c>
      <c r="F20" s="111">
        <v>20378</v>
      </c>
      <c r="G20" s="111">
        <v>83093</v>
      </c>
      <c r="H20" s="117">
        <f t="shared" si="0"/>
        <v>3.55851704096021</v>
      </c>
      <c r="I20" s="98">
        <f t="shared" si="1"/>
        <v>0</v>
      </c>
      <c r="J20" s="98">
        <f t="shared" si="2"/>
        <v>0</v>
      </c>
    </row>
    <row r="21" s="98" customFormat="1" ht="21" customHeight="1" spans="1:10">
      <c r="A21" s="82" t="s">
        <v>75</v>
      </c>
      <c r="B21" s="112">
        <v>29418</v>
      </c>
      <c r="C21" s="109">
        <v>99316</v>
      </c>
      <c r="D21" s="109">
        <v>51627</v>
      </c>
      <c r="E21" s="84">
        <v>47689</v>
      </c>
      <c r="F21" s="109">
        <v>34895</v>
      </c>
      <c r="G21" s="109">
        <v>64421</v>
      </c>
      <c r="H21" s="117">
        <f t="shared" si="0"/>
        <v>3.37602828200421</v>
      </c>
      <c r="I21" s="98">
        <f t="shared" si="1"/>
        <v>0</v>
      </c>
      <c r="J21" s="98">
        <f t="shared" si="2"/>
        <v>0</v>
      </c>
    </row>
    <row r="22" s="98" customFormat="1" ht="21" customHeight="1" spans="1:10">
      <c r="A22" s="82" t="s">
        <v>76</v>
      </c>
      <c r="B22" s="112">
        <v>140014</v>
      </c>
      <c r="C22" s="109">
        <v>521265</v>
      </c>
      <c r="D22" s="109">
        <v>279364</v>
      </c>
      <c r="E22" s="109">
        <v>241901</v>
      </c>
      <c r="F22" s="109">
        <v>205973</v>
      </c>
      <c r="G22" s="109">
        <v>315292</v>
      </c>
      <c r="H22" s="117">
        <f t="shared" si="0"/>
        <v>3.72294913365806</v>
      </c>
      <c r="J22" s="98">
        <f t="shared" si="2"/>
        <v>0</v>
      </c>
    </row>
    <row r="23" s="98" customFormat="1" ht="21" customHeight="1" spans="1:10">
      <c r="A23" s="77" t="s">
        <v>77</v>
      </c>
      <c r="B23" s="85">
        <v>19765</v>
      </c>
      <c r="C23" s="86">
        <v>54971</v>
      </c>
      <c r="D23" s="86">
        <v>28654</v>
      </c>
      <c r="E23" s="86">
        <v>26317</v>
      </c>
      <c r="F23" s="86">
        <v>50642</v>
      </c>
      <c r="G23" s="86">
        <v>4329</v>
      </c>
      <c r="H23" s="119">
        <f t="shared" si="0"/>
        <v>2.78122944599039</v>
      </c>
      <c r="I23" s="98">
        <f t="shared" si="1"/>
        <v>0</v>
      </c>
      <c r="J23" s="98">
        <f t="shared" si="2"/>
        <v>0</v>
      </c>
    </row>
    <row r="24" s="98" customFormat="1" ht="21" customHeight="1" spans="1:10">
      <c r="A24" s="77" t="s">
        <v>78</v>
      </c>
      <c r="B24" s="85">
        <v>11833</v>
      </c>
      <c r="C24" s="86">
        <v>48168</v>
      </c>
      <c r="D24" s="86">
        <v>25669</v>
      </c>
      <c r="E24" s="86">
        <v>22499</v>
      </c>
      <c r="F24" s="86">
        <v>36666</v>
      </c>
      <c r="G24" s="86">
        <v>11502</v>
      </c>
      <c r="H24" s="119">
        <f t="shared" si="0"/>
        <v>4.07064987746134</v>
      </c>
      <c r="I24" s="98">
        <f t="shared" si="1"/>
        <v>0</v>
      </c>
      <c r="J24" s="98">
        <f t="shared" si="2"/>
        <v>0</v>
      </c>
    </row>
    <row r="25" s="98" customFormat="1" ht="21" customHeight="1" spans="1:10">
      <c r="A25" s="77" t="s">
        <v>79</v>
      </c>
      <c r="B25" s="85">
        <v>11141</v>
      </c>
      <c r="C25" s="86">
        <v>44136</v>
      </c>
      <c r="D25" s="86">
        <v>22742</v>
      </c>
      <c r="E25" s="86">
        <v>21394</v>
      </c>
      <c r="F25" s="86">
        <v>26773</v>
      </c>
      <c r="G25" s="86">
        <v>17363</v>
      </c>
      <c r="H25" s="119">
        <f t="shared" si="0"/>
        <v>3.96158334081321</v>
      </c>
      <c r="I25" s="98">
        <f t="shared" si="1"/>
        <v>0</v>
      </c>
      <c r="J25" s="98">
        <f t="shared" si="2"/>
        <v>0</v>
      </c>
    </row>
    <row r="26" ht="21" customHeight="1" spans="1:10">
      <c r="A26" s="77" t="s">
        <v>80</v>
      </c>
      <c r="B26" s="85">
        <v>8670</v>
      </c>
      <c r="C26" s="86">
        <v>29194</v>
      </c>
      <c r="D26" s="86">
        <v>15122</v>
      </c>
      <c r="E26" s="86">
        <v>14072</v>
      </c>
      <c r="F26" s="86">
        <v>3801</v>
      </c>
      <c r="G26" s="86">
        <v>25393</v>
      </c>
      <c r="H26" s="119">
        <f t="shared" si="0"/>
        <v>3.36724336793541</v>
      </c>
      <c r="I26" s="98">
        <f t="shared" si="1"/>
        <v>0</v>
      </c>
      <c r="J26" s="98">
        <f t="shared" si="2"/>
        <v>0</v>
      </c>
    </row>
    <row r="27" ht="21" customHeight="1" spans="1:10">
      <c r="A27" s="77" t="s">
        <v>81</v>
      </c>
      <c r="B27" s="85">
        <v>12345</v>
      </c>
      <c r="C27" s="86">
        <v>47609</v>
      </c>
      <c r="D27" s="86">
        <v>25447</v>
      </c>
      <c r="E27" s="86">
        <v>22162</v>
      </c>
      <c r="F27" s="86">
        <v>6683</v>
      </c>
      <c r="G27" s="86">
        <v>40926</v>
      </c>
      <c r="H27" s="119">
        <f t="shared" si="0"/>
        <v>3.85654110976104</v>
      </c>
      <c r="I27" s="98">
        <f t="shared" si="1"/>
        <v>0</v>
      </c>
      <c r="J27" s="98">
        <f t="shared" si="2"/>
        <v>0</v>
      </c>
    </row>
    <row r="28" ht="21" customHeight="1" spans="1:10">
      <c r="A28" s="77" t="s">
        <v>82</v>
      </c>
      <c r="B28" s="85">
        <v>12440</v>
      </c>
      <c r="C28" s="86">
        <v>58496</v>
      </c>
      <c r="D28" s="86">
        <v>31503</v>
      </c>
      <c r="E28" s="86">
        <v>26993</v>
      </c>
      <c r="F28" s="86">
        <v>10658</v>
      </c>
      <c r="G28" s="86">
        <v>47838</v>
      </c>
      <c r="H28" s="119">
        <f t="shared" si="0"/>
        <v>4.70225080385852</v>
      </c>
      <c r="I28" s="98">
        <f t="shared" si="1"/>
        <v>0</v>
      </c>
      <c r="J28" s="98">
        <f t="shared" si="2"/>
        <v>0</v>
      </c>
    </row>
    <row r="29" ht="21" customHeight="1" spans="1:10">
      <c r="A29" s="77" t="s">
        <v>83</v>
      </c>
      <c r="B29" s="85">
        <v>12174</v>
      </c>
      <c r="C29" s="86">
        <v>43882</v>
      </c>
      <c r="D29" s="86">
        <v>23517</v>
      </c>
      <c r="E29" s="86">
        <v>20365</v>
      </c>
      <c r="F29" s="86">
        <v>24015</v>
      </c>
      <c r="G29" s="86">
        <v>19867</v>
      </c>
      <c r="H29" s="119">
        <f t="shared" si="0"/>
        <v>3.60456711023493</v>
      </c>
      <c r="I29" s="98">
        <f t="shared" si="1"/>
        <v>0</v>
      </c>
      <c r="J29" s="98">
        <f t="shared" si="2"/>
        <v>0</v>
      </c>
    </row>
    <row r="30" ht="21" customHeight="1" spans="1:10">
      <c r="A30" s="87" t="s">
        <v>84</v>
      </c>
      <c r="B30" s="88">
        <v>12834</v>
      </c>
      <c r="C30" s="89">
        <v>48845</v>
      </c>
      <c r="D30" s="89">
        <v>26861</v>
      </c>
      <c r="E30" s="89">
        <v>21984</v>
      </c>
      <c r="F30" s="89">
        <v>11808</v>
      </c>
      <c r="G30" s="89">
        <v>37037</v>
      </c>
      <c r="H30" s="120">
        <f t="shared" si="0"/>
        <v>3.8059061866916</v>
      </c>
      <c r="I30" s="98">
        <f t="shared" si="1"/>
        <v>0</v>
      </c>
      <c r="J30" s="98">
        <f t="shared" si="2"/>
        <v>0</v>
      </c>
    </row>
    <row r="32" spans="10:10">
      <c r="J32" s="99"/>
    </row>
  </sheetData>
  <mergeCells count="10">
    <mergeCell ref="A1:H1"/>
    <mergeCell ref="A2:H2"/>
    <mergeCell ref="A3:H3"/>
    <mergeCell ref="D4:G4"/>
    <mergeCell ref="D5:E5"/>
    <mergeCell ref="F5:G5"/>
    <mergeCell ref="A4:A6"/>
    <mergeCell ref="B4:B6"/>
    <mergeCell ref="C4:C6"/>
    <mergeCell ref="H4:H6"/>
  </mergeCells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&amp;C69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P37"/>
  <sheetViews>
    <sheetView showZeros="0" topLeftCell="A16" workbookViewId="0">
      <selection activeCell="G33" sqref="G33"/>
    </sheetView>
  </sheetViews>
  <sheetFormatPr defaultColWidth="10.875" defaultRowHeight="13.5"/>
  <cols>
    <col min="1" max="1" width="15.875" style="69" customWidth="1"/>
    <col min="2" max="2" width="8.125" style="69" customWidth="1"/>
    <col min="3" max="3" width="8.375" style="69" customWidth="1"/>
    <col min="4" max="4" width="8.625" style="70" customWidth="1"/>
    <col min="5" max="7" width="8.625" style="69" customWidth="1"/>
    <col min="8" max="8" width="8.25" style="69" customWidth="1"/>
    <col min="9" max="14" width="10.875" style="69"/>
    <col min="15" max="15" width="13.75" style="69"/>
    <col min="16" max="16384" width="10.875" style="69"/>
  </cols>
  <sheetData>
    <row r="1" ht="39.95" customHeight="1" spans="1:8">
      <c r="A1" s="71" t="s">
        <v>85</v>
      </c>
      <c r="B1" s="71"/>
      <c r="C1" s="71"/>
      <c r="D1" s="71"/>
      <c r="E1" s="71"/>
      <c r="F1" s="71"/>
      <c r="G1" s="71"/>
      <c r="H1" s="71"/>
    </row>
    <row r="2" s="68" customFormat="1" ht="15" customHeight="1" spans="1:8">
      <c r="A2" s="72" t="s">
        <v>51</v>
      </c>
      <c r="B2" s="73" t="s">
        <v>52</v>
      </c>
      <c r="C2" s="74" t="s">
        <v>53</v>
      </c>
      <c r="D2" s="72"/>
      <c r="E2" s="73"/>
      <c r="F2" s="73"/>
      <c r="G2" s="73"/>
      <c r="H2" s="74" t="s">
        <v>86</v>
      </c>
    </row>
    <row r="3" s="68" customFormat="1" ht="18" customHeight="1" spans="1:8">
      <c r="A3" s="75"/>
      <c r="B3" s="76"/>
      <c r="C3" s="76"/>
      <c r="D3" s="76" t="s">
        <v>55</v>
      </c>
      <c r="E3" s="76"/>
      <c r="F3" s="76" t="s">
        <v>56</v>
      </c>
      <c r="G3" s="90"/>
      <c r="H3" s="91"/>
    </row>
    <row r="4" s="68" customFormat="1" ht="30" customHeight="1" spans="1:8">
      <c r="A4" s="75"/>
      <c r="B4" s="76"/>
      <c r="C4" s="76"/>
      <c r="D4" s="76" t="s">
        <v>57</v>
      </c>
      <c r="E4" s="76" t="s">
        <v>58</v>
      </c>
      <c r="F4" s="92" t="s">
        <v>59</v>
      </c>
      <c r="G4" s="76" t="s">
        <v>60</v>
      </c>
      <c r="H4" s="91"/>
    </row>
    <row r="5" s="68" customFormat="1" ht="17" customHeight="1" spans="1:10">
      <c r="A5" s="77" t="s">
        <v>87</v>
      </c>
      <c r="B5" s="78">
        <v>17160</v>
      </c>
      <c r="C5" s="79">
        <v>65572</v>
      </c>
      <c r="D5" s="80">
        <v>36506</v>
      </c>
      <c r="E5" s="80">
        <v>29066</v>
      </c>
      <c r="F5" s="93">
        <v>12716</v>
      </c>
      <c r="G5" s="79">
        <v>52856</v>
      </c>
      <c r="H5" s="94">
        <f>C5/B5</f>
        <v>3.82121212121212</v>
      </c>
      <c r="I5" s="68">
        <f>C5-D5-E5</f>
        <v>0</v>
      </c>
      <c r="J5" s="68">
        <f>C5-F5-G5</f>
        <v>0</v>
      </c>
    </row>
    <row r="6" s="68" customFormat="1" ht="17" customHeight="1" spans="1:10">
      <c r="A6" s="77" t="s">
        <v>88</v>
      </c>
      <c r="B6" s="81">
        <v>12792</v>
      </c>
      <c r="C6" s="80">
        <v>49023</v>
      </c>
      <c r="D6" s="80">
        <v>26050</v>
      </c>
      <c r="E6" s="80">
        <v>22973</v>
      </c>
      <c r="F6" s="95">
        <v>15039</v>
      </c>
      <c r="G6" s="80">
        <v>33984</v>
      </c>
      <c r="H6" s="94">
        <f t="shared" ref="H6:H34" si="0">C6/B6</f>
        <v>3.83231707317073</v>
      </c>
      <c r="I6" s="68">
        <f t="shared" ref="I6:I34" si="1">C6-D6-E6</f>
        <v>0</v>
      </c>
      <c r="J6" s="68">
        <f t="shared" ref="J6:J34" si="2">C6-F6-G6</f>
        <v>0</v>
      </c>
    </row>
    <row r="7" s="68" customFormat="1" ht="17" customHeight="1" spans="1:10">
      <c r="A7" s="77" t="s">
        <v>89</v>
      </c>
      <c r="B7" s="81">
        <v>8860</v>
      </c>
      <c r="C7" s="80">
        <v>31369</v>
      </c>
      <c r="D7" s="80">
        <v>17293</v>
      </c>
      <c r="E7" s="80">
        <v>14076</v>
      </c>
      <c r="F7" s="95">
        <v>7172</v>
      </c>
      <c r="G7" s="80">
        <v>24197</v>
      </c>
      <c r="H7" s="94">
        <f t="shared" si="0"/>
        <v>3.54051918735892</v>
      </c>
      <c r="I7" s="68">
        <f t="shared" si="1"/>
        <v>0</v>
      </c>
      <c r="J7" s="68">
        <f t="shared" si="2"/>
        <v>0</v>
      </c>
    </row>
    <row r="8" ht="17" customHeight="1" spans="1:16">
      <c r="A8" s="82" t="s">
        <v>90</v>
      </c>
      <c r="B8" s="83">
        <v>139477</v>
      </c>
      <c r="C8" s="84">
        <v>560373</v>
      </c>
      <c r="D8" s="84">
        <v>303689</v>
      </c>
      <c r="E8" s="84">
        <v>256684</v>
      </c>
      <c r="F8" s="84">
        <v>194342</v>
      </c>
      <c r="G8" s="84">
        <v>366031</v>
      </c>
      <c r="H8" s="96">
        <f t="shared" si="0"/>
        <v>4.01767316475118</v>
      </c>
      <c r="I8" s="68">
        <f t="shared" si="1"/>
        <v>0</v>
      </c>
      <c r="J8" s="68">
        <f t="shared" si="2"/>
        <v>0</v>
      </c>
      <c r="K8" s="69">
        <f t="shared" ref="K8:P8" si="3">B8-B9-B10-B11-B12-B13-B14-B15-B16</f>
        <v>0</v>
      </c>
      <c r="L8" s="69">
        <f t="shared" si="3"/>
        <v>0</v>
      </c>
      <c r="M8" s="69">
        <f t="shared" si="3"/>
        <v>0</v>
      </c>
      <c r="N8" s="69">
        <f t="shared" si="3"/>
        <v>0</v>
      </c>
      <c r="O8" s="69">
        <f t="shared" si="3"/>
        <v>0</v>
      </c>
      <c r="P8" s="69">
        <f t="shared" si="3"/>
        <v>0</v>
      </c>
    </row>
    <row r="9" ht="17" customHeight="1" spans="1:14">
      <c r="A9" s="77" t="s">
        <v>91</v>
      </c>
      <c r="B9" s="85">
        <v>37060</v>
      </c>
      <c r="C9" s="86">
        <v>146582</v>
      </c>
      <c r="D9" s="86">
        <v>78863</v>
      </c>
      <c r="E9" s="86">
        <v>67719</v>
      </c>
      <c r="F9" s="86">
        <v>75634</v>
      </c>
      <c r="G9" s="86">
        <v>70948</v>
      </c>
      <c r="H9" s="94">
        <f t="shared" si="0"/>
        <v>3.95526173772261</v>
      </c>
      <c r="I9" s="68">
        <f t="shared" si="1"/>
        <v>0</v>
      </c>
      <c r="J9" s="68">
        <f t="shared" si="2"/>
        <v>0</v>
      </c>
      <c r="K9" s="69">
        <f t="shared" ref="J9:O9" si="4">D17-D18-D20-D19-D21-D22-D23-D24-D25-D26-D27-D28-D29-D30-D31-D32-D33-D34</f>
        <v>0</v>
      </c>
      <c r="L9" s="69">
        <f t="shared" si="4"/>
        <v>0</v>
      </c>
      <c r="M9" s="69">
        <f t="shared" si="4"/>
        <v>0</v>
      </c>
      <c r="N9" s="69">
        <f t="shared" si="4"/>
        <v>0</v>
      </c>
    </row>
    <row r="10" ht="17" customHeight="1" spans="1:10">
      <c r="A10" s="77" t="s">
        <v>92</v>
      </c>
      <c r="B10" s="85">
        <v>21921</v>
      </c>
      <c r="C10" s="86">
        <v>32915</v>
      </c>
      <c r="D10" s="86">
        <v>17760</v>
      </c>
      <c r="E10" s="86">
        <v>15155</v>
      </c>
      <c r="F10" s="86">
        <v>32915</v>
      </c>
      <c r="G10" s="86">
        <v>0</v>
      </c>
      <c r="H10" s="94">
        <f t="shared" si="0"/>
        <v>1.5015282149537</v>
      </c>
      <c r="I10" s="68">
        <f t="shared" si="1"/>
        <v>0</v>
      </c>
      <c r="J10" s="68">
        <f t="shared" si="2"/>
        <v>0</v>
      </c>
    </row>
    <row r="11" ht="17" customHeight="1" spans="1:10">
      <c r="A11" s="77" t="s">
        <v>93</v>
      </c>
      <c r="B11" s="85">
        <v>19678</v>
      </c>
      <c r="C11" s="86">
        <v>70299</v>
      </c>
      <c r="D11" s="86">
        <v>38273</v>
      </c>
      <c r="E11" s="86">
        <v>32026</v>
      </c>
      <c r="F11" s="86">
        <v>12145</v>
      </c>
      <c r="G11" s="86">
        <v>58154</v>
      </c>
      <c r="H11" s="94">
        <f t="shared" si="0"/>
        <v>3.57246671409696</v>
      </c>
      <c r="I11" s="68">
        <f t="shared" si="1"/>
        <v>0</v>
      </c>
      <c r="J11" s="68">
        <f t="shared" si="2"/>
        <v>0</v>
      </c>
    </row>
    <row r="12" ht="17" customHeight="1" spans="1:10">
      <c r="A12" s="77" t="s">
        <v>94</v>
      </c>
      <c r="B12" s="85">
        <v>9558</v>
      </c>
      <c r="C12" s="86">
        <v>44940</v>
      </c>
      <c r="D12" s="86">
        <v>24291</v>
      </c>
      <c r="E12" s="86">
        <v>20649</v>
      </c>
      <c r="F12" s="86">
        <v>6609</v>
      </c>
      <c r="G12" s="86">
        <v>38331</v>
      </c>
      <c r="H12" s="94">
        <f t="shared" si="0"/>
        <v>4.70182046453233</v>
      </c>
      <c r="I12" s="68">
        <f t="shared" si="1"/>
        <v>0</v>
      </c>
      <c r="J12" s="68">
        <f t="shared" si="2"/>
        <v>0</v>
      </c>
    </row>
    <row r="13" ht="17" customHeight="1" spans="1:10">
      <c r="A13" s="77" t="s">
        <v>95</v>
      </c>
      <c r="B13" s="85">
        <v>12574</v>
      </c>
      <c r="C13" s="86">
        <v>73700</v>
      </c>
      <c r="D13" s="86">
        <v>40309</v>
      </c>
      <c r="E13" s="86">
        <v>33391</v>
      </c>
      <c r="F13" s="86">
        <v>18075</v>
      </c>
      <c r="G13" s="86">
        <v>55625</v>
      </c>
      <c r="H13" s="94">
        <f t="shared" si="0"/>
        <v>5.86130109750278</v>
      </c>
      <c r="I13" s="68">
        <f t="shared" si="1"/>
        <v>0</v>
      </c>
      <c r="J13" s="68">
        <f t="shared" si="2"/>
        <v>0</v>
      </c>
    </row>
    <row r="14" ht="17" customHeight="1" spans="1:10">
      <c r="A14" s="77" t="s">
        <v>96</v>
      </c>
      <c r="B14" s="85">
        <v>8106</v>
      </c>
      <c r="C14" s="86">
        <v>95799</v>
      </c>
      <c r="D14" s="86">
        <v>51633</v>
      </c>
      <c r="E14" s="86">
        <v>44166</v>
      </c>
      <c r="F14" s="86">
        <v>18113</v>
      </c>
      <c r="G14" s="86">
        <v>77686</v>
      </c>
      <c r="H14" s="94">
        <f t="shared" si="0"/>
        <v>11.8182827535159</v>
      </c>
      <c r="I14" s="68">
        <f t="shared" si="1"/>
        <v>0</v>
      </c>
      <c r="J14" s="68">
        <f t="shared" si="2"/>
        <v>0</v>
      </c>
    </row>
    <row r="15" ht="17" customHeight="1" spans="1:10">
      <c r="A15" s="77" t="s">
        <v>97</v>
      </c>
      <c r="B15" s="85">
        <v>19271</v>
      </c>
      <c r="C15" s="86">
        <v>56548</v>
      </c>
      <c r="D15" s="86">
        <v>31032</v>
      </c>
      <c r="E15" s="86">
        <v>25516</v>
      </c>
      <c r="F15" s="86">
        <v>23954</v>
      </c>
      <c r="G15" s="86">
        <v>32594</v>
      </c>
      <c r="H15" s="94">
        <f t="shared" si="0"/>
        <v>2.93435732447719</v>
      </c>
      <c r="I15" s="68">
        <f t="shared" si="1"/>
        <v>0</v>
      </c>
      <c r="J15" s="68">
        <f t="shared" si="2"/>
        <v>0</v>
      </c>
    </row>
    <row r="16" ht="17" customHeight="1" spans="1:10">
      <c r="A16" s="77" t="s">
        <v>98</v>
      </c>
      <c r="B16" s="85">
        <v>11309</v>
      </c>
      <c r="C16" s="86">
        <v>39590</v>
      </c>
      <c r="D16" s="70">
        <v>21528</v>
      </c>
      <c r="E16" s="86">
        <v>18062</v>
      </c>
      <c r="F16" s="86">
        <v>6897</v>
      </c>
      <c r="G16" s="86">
        <v>32693</v>
      </c>
      <c r="H16" s="94">
        <f t="shared" si="0"/>
        <v>3.50075161375895</v>
      </c>
      <c r="I16" s="68">
        <f t="shared" si="1"/>
        <v>0</v>
      </c>
      <c r="J16" s="68">
        <f t="shared" si="2"/>
        <v>0</v>
      </c>
    </row>
    <row r="17" ht="17" customHeight="1" spans="1:16">
      <c r="A17" s="82" t="s">
        <v>99</v>
      </c>
      <c r="B17" s="83">
        <v>339694</v>
      </c>
      <c r="C17" s="84">
        <v>1221925</v>
      </c>
      <c r="D17" s="84">
        <v>653042</v>
      </c>
      <c r="E17" s="84">
        <v>568883</v>
      </c>
      <c r="F17" s="84">
        <v>380518</v>
      </c>
      <c r="G17" s="84">
        <v>841407</v>
      </c>
      <c r="H17" s="96">
        <f t="shared" si="0"/>
        <v>3.5971344798554</v>
      </c>
      <c r="I17" s="68">
        <f t="shared" si="1"/>
        <v>0</v>
      </c>
      <c r="J17" s="68">
        <f t="shared" si="2"/>
        <v>0</v>
      </c>
      <c r="K17" s="69">
        <f t="shared" ref="K17:P17" si="5">B17-B18-B19-B20-B21-B22-B23-B24-B25-B26-B27-B28-B29-B30-B31-B32-B33-B34</f>
        <v>0</v>
      </c>
      <c r="L17" s="69">
        <f t="shared" si="5"/>
        <v>0</v>
      </c>
      <c r="M17" s="69">
        <f t="shared" si="5"/>
        <v>0</v>
      </c>
      <c r="N17" s="69">
        <f t="shared" si="5"/>
        <v>0</v>
      </c>
      <c r="O17" s="69">
        <f t="shared" si="5"/>
        <v>0</v>
      </c>
      <c r="P17" s="69">
        <f t="shared" si="5"/>
        <v>0</v>
      </c>
    </row>
    <row r="18" ht="17" customHeight="1" spans="1:10">
      <c r="A18" s="77" t="s">
        <v>100</v>
      </c>
      <c r="B18" s="85">
        <v>49319</v>
      </c>
      <c r="C18" s="86">
        <v>164202</v>
      </c>
      <c r="D18" s="86">
        <v>83127</v>
      </c>
      <c r="E18" s="86">
        <v>81075</v>
      </c>
      <c r="F18" s="86">
        <v>153652</v>
      </c>
      <c r="G18" s="86">
        <v>10550</v>
      </c>
      <c r="H18" s="94">
        <f t="shared" si="0"/>
        <v>3.32938624059693</v>
      </c>
      <c r="I18" s="68">
        <f t="shared" si="1"/>
        <v>0</v>
      </c>
      <c r="J18" s="68">
        <f t="shared" si="2"/>
        <v>0</v>
      </c>
    </row>
    <row r="19" ht="17" customHeight="1" spans="1:10">
      <c r="A19" s="77" t="s">
        <v>101</v>
      </c>
      <c r="B19" s="85">
        <v>24021</v>
      </c>
      <c r="C19" s="86">
        <v>82171</v>
      </c>
      <c r="D19" s="86">
        <v>42961</v>
      </c>
      <c r="E19" s="86">
        <v>39210</v>
      </c>
      <c r="F19" s="86">
        <v>51075</v>
      </c>
      <c r="G19" s="86">
        <v>31096</v>
      </c>
      <c r="H19" s="94">
        <f t="shared" si="0"/>
        <v>3.42079846800716</v>
      </c>
      <c r="I19" s="68">
        <f t="shared" si="1"/>
        <v>0</v>
      </c>
      <c r="J19" s="68">
        <f t="shared" si="2"/>
        <v>0</v>
      </c>
    </row>
    <row r="20" ht="17" customHeight="1" spans="1:10">
      <c r="A20" s="77" t="s">
        <v>102</v>
      </c>
      <c r="B20" s="85">
        <v>25027</v>
      </c>
      <c r="C20" s="86">
        <v>103530</v>
      </c>
      <c r="D20" s="86">
        <v>54821</v>
      </c>
      <c r="E20" s="86">
        <v>48709</v>
      </c>
      <c r="F20" s="86">
        <v>24101</v>
      </c>
      <c r="G20" s="86">
        <v>79429</v>
      </c>
      <c r="H20" s="94">
        <f t="shared" si="0"/>
        <v>4.13673232908459</v>
      </c>
      <c r="I20" s="68">
        <f t="shared" si="1"/>
        <v>0</v>
      </c>
      <c r="J20" s="68">
        <f t="shared" si="2"/>
        <v>0</v>
      </c>
    </row>
    <row r="21" ht="17" customHeight="1" spans="1:10">
      <c r="A21" s="77" t="s">
        <v>103</v>
      </c>
      <c r="B21" s="85">
        <v>19703</v>
      </c>
      <c r="C21" s="86">
        <v>69008</v>
      </c>
      <c r="D21" s="86">
        <v>36856</v>
      </c>
      <c r="E21" s="86">
        <v>32152</v>
      </c>
      <c r="F21" s="86">
        <v>18450</v>
      </c>
      <c r="G21" s="86">
        <v>50558</v>
      </c>
      <c r="H21" s="94">
        <f t="shared" si="0"/>
        <v>3.50241080038573</v>
      </c>
      <c r="I21" s="68">
        <f t="shared" si="1"/>
        <v>0</v>
      </c>
      <c r="J21" s="68">
        <f t="shared" si="2"/>
        <v>0</v>
      </c>
    </row>
    <row r="22" ht="17" customHeight="1" spans="1:10">
      <c r="A22" s="77" t="s">
        <v>104</v>
      </c>
      <c r="B22" s="85">
        <v>21611</v>
      </c>
      <c r="C22" s="86">
        <v>83237</v>
      </c>
      <c r="D22" s="86">
        <v>44812</v>
      </c>
      <c r="E22" s="86">
        <v>38425</v>
      </c>
      <c r="F22" s="86">
        <v>10963</v>
      </c>
      <c r="G22" s="86">
        <v>72274</v>
      </c>
      <c r="H22" s="94">
        <f t="shared" si="0"/>
        <v>3.85160335014576</v>
      </c>
      <c r="I22" s="68">
        <f t="shared" si="1"/>
        <v>0</v>
      </c>
      <c r="J22" s="68">
        <f t="shared" si="2"/>
        <v>0</v>
      </c>
    </row>
    <row r="23" ht="17" customHeight="1" spans="1:10">
      <c r="A23" s="77" t="s">
        <v>105</v>
      </c>
      <c r="B23" s="85">
        <v>19380</v>
      </c>
      <c r="C23" s="86">
        <v>65286</v>
      </c>
      <c r="D23" s="86">
        <v>34884</v>
      </c>
      <c r="E23" s="86">
        <v>30402</v>
      </c>
      <c r="F23" s="86">
        <v>10662</v>
      </c>
      <c r="G23" s="86">
        <v>54624</v>
      </c>
      <c r="H23" s="94">
        <f t="shared" si="0"/>
        <v>3.3687306501548</v>
      </c>
      <c r="I23" s="68">
        <f t="shared" si="1"/>
        <v>0</v>
      </c>
      <c r="J23" s="68">
        <f t="shared" si="2"/>
        <v>0</v>
      </c>
    </row>
    <row r="24" ht="17" customHeight="1" spans="1:10">
      <c r="A24" s="77" t="s">
        <v>106</v>
      </c>
      <c r="B24" s="85">
        <v>16952</v>
      </c>
      <c r="C24" s="86">
        <v>64989</v>
      </c>
      <c r="D24" s="86">
        <v>34726</v>
      </c>
      <c r="E24" s="86">
        <v>30263</v>
      </c>
      <c r="F24" s="86">
        <v>6052</v>
      </c>
      <c r="G24" s="86">
        <v>58937</v>
      </c>
      <c r="H24" s="94">
        <f t="shared" si="0"/>
        <v>3.83370693723454</v>
      </c>
      <c r="I24" s="68">
        <f t="shared" si="1"/>
        <v>0</v>
      </c>
      <c r="J24" s="68">
        <f t="shared" si="2"/>
        <v>0</v>
      </c>
    </row>
    <row r="25" ht="17" customHeight="1" spans="1:10">
      <c r="A25" s="77" t="s">
        <v>107</v>
      </c>
      <c r="B25" s="85">
        <v>16695</v>
      </c>
      <c r="C25" s="86">
        <v>58613</v>
      </c>
      <c r="D25" s="86">
        <v>31746</v>
      </c>
      <c r="E25" s="86">
        <v>26867</v>
      </c>
      <c r="F25" s="86">
        <v>7105</v>
      </c>
      <c r="G25" s="86">
        <v>51508</v>
      </c>
      <c r="H25" s="94">
        <f t="shared" si="0"/>
        <v>3.51081162024558</v>
      </c>
      <c r="I25" s="68">
        <f t="shared" si="1"/>
        <v>0</v>
      </c>
      <c r="J25" s="68">
        <f t="shared" si="2"/>
        <v>0</v>
      </c>
    </row>
    <row r="26" ht="17" customHeight="1" spans="1:10">
      <c r="A26" s="77" t="s">
        <v>108</v>
      </c>
      <c r="B26" s="85">
        <v>22225</v>
      </c>
      <c r="C26" s="86">
        <v>76588</v>
      </c>
      <c r="D26" s="86">
        <v>41696</v>
      </c>
      <c r="E26" s="86">
        <v>34892</v>
      </c>
      <c r="F26" s="86">
        <v>14323</v>
      </c>
      <c r="G26" s="86">
        <v>62265</v>
      </c>
      <c r="H26" s="94">
        <f t="shared" si="0"/>
        <v>3.44602924634421</v>
      </c>
      <c r="I26" s="68">
        <f t="shared" si="1"/>
        <v>0</v>
      </c>
      <c r="J26" s="68">
        <f t="shared" si="2"/>
        <v>0</v>
      </c>
    </row>
    <row r="27" ht="17" customHeight="1" spans="1:10">
      <c r="A27" s="77" t="s">
        <v>109</v>
      </c>
      <c r="B27" s="85">
        <v>22791</v>
      </c>
      <c r="C27" s="86">
        <v>86184</v>
      </c>
      <c r="D27" s="86">
        <v>47081</v>
      </c>
      <c r="E27" s="86">
        <v>39103</v>
      </c>
      <c r="F27" s="86">
        <v>16566</v>
      </c>
      <c r="G27" s="86">
        <v>69618</v>
      </c>
      <c r="H27" s="94">
        <f t="shared" si="0"/>
        <v>3.78149269448466</v>
      </c>
      <c r="I27" s="68">
        <f t="shared" si="1"/>
        <v>0</v>
      </c>
      <c r="J27" s="68">
        <f t="shared" si="2"/>
        <v>0</v>
      </c>
    </row>
    <row r="28" ht="17" customHeight="1" spans="1:10">
      <c r="A28" s="77" t="s">
        <v>110</v>
      </c>
      <c r="B28" s="85">
        <v>23570</v>
      </c>
      <c r="C28" s="86">
        <v>79881</v>
      </c>
      <c r="D28" s="86">
        <v>43840</v>
      </c>
      <c r="E28" s="86">
        <v>36041</v>
      </c>
      <c r="F28" s="86">
        <v>12950</v>
      </c>
      <c r="G28" s="86">
        <v>66931</v>
      </c>
      <c r="H28" s="94">
        <f t="shared" si="0"/>
        <v>3.3890963088672</v>
      </c>
      <c r="I28" s="68">
        <f t="shared" si="1"/>
        <v>0</v>
      </c>
      <c r="J28" s="68">
        <f t="shared" si="2"/>
        <v>0</v>
      </c>
    </row>
    <row r="29" ht="17" customHeight="1" spans="1:10">
      <c r="A29" s="77" t="s">
        <v>111</v>
      </c>
      <c r="B29" s="85">
        <v>10315</v>
      </c>
      <c r="C29" s="86">
        <v>33866</v>
      </c>
      <c r="D29" s="86">
        <v>18769</v>
      </c>
      <c r="E29" s="86">
        <v>15097</v>
      </c>
      <c r="F29" s="86">
        <v>5629</v>
      </c>
      <c r="G29" s="86">
        <v>28237</v>
      </c>
      <c r="H29" s="94">
        <f t="shared" si="0"/>
        <v>3.28317983519147</v>
      </c>
      <c r="I29" s="68">
        <f t="shared" si="1"/>
        <v>0</v>
      </c>
      <c r="J29" s="68">
        <f t="shared" si="2"/>
        <v>0</v>
      </c>
    </row>
    <row r="30" ht="17" customHeight="1" spans="1:10">
      <c r="A30" s="77" t="s">
        <v>112</v>
      </c>
      <c r="B30" s="85">
        <v>12376</v>
      </c>
      <c r="C30" s="86">
        <v>49197</v>
      </c>
      <c r="D30" s="86">
        <v>27171</v>
      </c>
      <c r="E30" s="86">
        <v>22026</v>
      </c>
      <c r="F30" s="86">
        <v>12112</v>
      </c>
      <c r="G30" s="86">
        <v>37085</v>
      </c>
      <c r="H30" s="94">
        <f t="shared" si="0"/>
        <v>3.97519392372334</v>
      </c>
      <c r="I30" s="68">
        <f t="shared" si="1"/>
        <v>0</v>
      </c>
      <c r="J30" s="68">
        <f t="shared" si="2"/>
        <v>0</v>
      </c>
    </row>
    <row r="31" ht="17" customHeight="1" spans="1:10">
      <c r="A31" s="77" t="s">
        <v>113</v>
      </c>
      <c r="B31" s="85">
        <v>13881</v>
      </c>
      <c r="C31" s="86">
        <v>53747</v>
      </c>
      <c r="D31" s="86">
        <v>28704</v>
      </c>
      <c r="E31" s="86">
        <v>25043</v>
      </c>
      <c r="F31" s="86">
        <v>11372</v>
      </c>
      <c r="G31" s="86">
        <v>42375</v>
      </c>
      <c r="H31" s="94">
        <f t="shared" si="0"/>
        <v>3.87198328650674</v>
      </c>
      <c r="I31" s="68">
        <f t="shared" si="1"/>
        <v>0</v>
      </c>
      <c r="J31" s="68">
        <f t="shared" si="2"/>
        <v>0</v>
      </c>
    </row>
    <row r="32" ht="17" customHeight="1" spans="1:10">
      <c r="A32" s="77" t="s">
        <v>114</v>
      </c>
      <c r="B32" s="85">
        <v>14768</v>
      </c>
      <c r="C32" s="86">
        <v>60526</v>
      </c>
      <c r="D32" s="86">
        <v>32766</v>
      </c>
      <c r="E32" s="86">
        <v>27760</v>
      </c>
      <c r="F32" s="86">
        <v>2034</v>
      </c>
      <c r="G32" s="86">
        <v>58492</v>
      </c>
      <c r="H32" s="94">
        <f t="shared" si="0"/>
        <v>4.09845612134345</v>
      </c>
      <c r="I32" s="68">
        <f t="shared" si="1"/>
        <v>0</v>
      </c>
      <c r="J32" s="68">
        <f t="shared" si="2"/>
        <v>0</v>
      </c>
    </row>
    <row r="33" ht="17" customHeight="1" spans="1:10">
      <c r="A33" s="77" t="s">
        <v>115</v>
      </c>
      <c r="B33" s="85">
        <v>15198</v>
      </c>
      <c r="C33" s="86">
        <v>49673</v>
      </c>
      <c r="D33" s="86">
        <v>26811</v>
      </c>
      <c r="E33" s="86">
        <v>22862</v>
      </c>
      <c r="F33" s="86">
        <v>17363</v>
      </c>
      <c r="G33" s="86">
        <v>32310</v>
      </c>
      <c r="H33" s="94">
        <f t="shared" si="0"/>
        <v>3.26839057770759</v>
      </c>
      <c r="I33" s="68">
        <f t="shared" si="1"/>
        <v>0</v>
      </c>
      <c r="J33" s="68">
        <f t="shared" si="2"/>
        <v>0</v>
      </c>
    </row>
    <row r="34" ht="17" customHeight="1" spans="1:10">
      <c r="A34" s="87" t="s">
        <v>116</v>
      </c>
      <c r="B34" s="88">
        <v>11862</v>
      </c>
      <c r="C34" s="89">
        <v>41227</v>
      </c>
      <c r="D34" s="89">
        <v>22271</v>
      </c>
      <c r="E34" s="89">
        <v>18956</v>
      </c>
      <c r="F34" s="89">
        <v>6109</v>
      </c>
      <c r="G34" s="89">
        <v>35118</v>
      </c>
      <c r="H34" s="97">
        <f t="shared" si="0"/>
        <v>3.47555218344293</v>
      </c>
      <c r="I34" s="68">
        <f t="shared" si="1"/>
        <v>0</v>
      </c>
      <c r="J34" s="68">
        <f t="shared" si="2"/>
        <v>0</v>
      </c>
    </row>
    <row r="35" spans="4:4">
      <c r="D35" s="69"/>
    </row>
    <row r="36" spans="4:4">
      <c r="D36" s="69"/>
    </row>
    <row r="37" spans="4:4">
      <c r="D37" s="69"/>
    </row>
  </sheetData>
  <mergeCells count="8">
    <mergeCell ref="A1:H1"/>
    <mergeCell ref="D2:G2"/>
    <mergeCell ref="D3:E3"/>
    <mergeCell ref="F3:G3"/>
    <mergeCell ref="A2:A4"/>
    <mergeCell ref="B2:B4"/>
    <mergeCell ref="C2:C4"/>
    <mergeCell ref="H2:H4"/>
  </mergeCells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&amp;C70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K19"/>
  <sheetViews>
    <sheetView showZeros="0" topLeftCell="A6" workbookViewId="0">
      <selection activeCell="F18" sqref="F18"/>
    </sheetView>
  </sheetViews>
  <sheetFormatPr defaultColWidth="9" defaultRowHeight="13.5"/>
  <cols>
    <col min="1" max="1" width="16.125" style="57" customWidth="1"/>
    <col min="2" max="2" width="5.625" style="55" customWidth="1"/>
    <col min="3" max="8" width="5.925" style="57" customWidth="1"/>
    <col min="9" max="9" width="6.125" style="57" customWidth="1"/>
    <col min="10" max="10" width="5.875" style="57" customWidth="1"/>
    <col min="11" max="11" width="6.125" style="57" customWidth="1"/>
    <col min="12" max="16384" width="9" style="57"/>
  </cols>
  <sheetData>
    <row r="1" ht="39.95" customHeight="1" spans="1:10">
      <c r="A1" s="58" t="s">
        <v>117</v>
      </c>
      <c r="B1" s="58"/>
      <c r="C1" s="58"/>
      <c r="D1" s="58"/>
      <c r="E1" s="58"/>
      <c r="F1" s="58"/>
      <c r="G1" s="58"/>
      <c r="H1" s="58"/>
      <c r="I1" s="58"/>
      <c r="J1" s="58"/>
    </row>
    <row r="2" s="55" customFormat="1" ht="39.95" customHeight="1" spans="1:11">
      <c r="A2" s="46" t="s">
        <v>118</v>
      </c>
      <c r="B2" s="47" t="s">
        <v>2</v>
      </c>
      <c r="C2" s="48" t="s">
        <v>119</v>
      </c>
      <c r="D2" s="48" t="s">
        <v>120</v>
      </c>
      <c r="E2" s="48" t="s">
        <v>121</v>
      </c>
      <c r="F2" s="48" t="s">
        <v>122</v>
      </c>
      <c r="G2" s="54" t="s">
        <v>123</v>
      </c>
      <c r="H2" s="54" t="s">
        <v>124</v>
      </c>
      <c r="I2" s="54" t="s">
        <v>125</v>
      </c>
      <c r="J2" s="54" t="s">
        <v>126</v>
      </c>
      <c r="K2" s="54" t="s">
        <v>127</v>
      </c>
    </row>
    <row r="3" s="56" customFormat="1" ht="34" customHeight="1" spans="1:11">
      <c r="A3" s="8" t="s">
        <v>128</v>
      </c>
      <c r="B3" s="59"/>
      <c r="C3" s="60"/>
      <c r="D3" s="61"/>
      <c r="E3" s="61"/>
      <c r="F3" s="61"/>
      <c r="G3" s="61"/>
      <c r="H3" s="10"/>
      <c r="I3" s="10"/>
      <c r="J3" s="10"/>
      <c r="K3" s="10"/>
    </row>
    <row r="4" ht="34" customHeight="1" spans="1:11">
      <c r="A4" s="11" t="s">
        <v>129</v>
      </c>
      <c r="B4" s="12" t="s">
        <v>12</v>
      </c>
      <c r="C4" s="62">
        <v>436679</v>
      </c>
      <c r="D4" s="13">
        <v>470789</v>
      </c>
      <c r="E4" s="13">
        <v>552614</v>
      </c>
      <c r="F4" s="13">
        <v>644253</v>
      </c>
      <c r="G4" s="13">
        <v>678659</v>
      </c>
      <c r="H4" s="13">
        <v>705005</v>
      </c>
      <c r="I4" s="13">
        <v>721704</v>
      </c>
      <c r="J4" s="13">
        <v>735419</v>
      </c>
      <c r="K4" s="13">
        <v>745917</v>
      </c>
    </row>
    <row r="5" ht="34" customHeight="1" spans="1:11">
      <c r="A5" s="11" t="s">
        <v>130</v>
      </c>
      <c r="B5" s="12" t="s">
        <v>12</v>
      </c>
      <c r="C5" s="62">
        <v>348448</v>
      </c>
      <c r="D5" s="13">
        <v>364288</v>
      </c>
      <c r="E5" s="13">
        <v>388166</v>
      </c>
      <c r="F5" s="13">
        <v>426634</v>
      </c>
      <c r="G5" s="13">
        <v>451271</v>
      </c>
      <c r="H5" s="13"/>
      <c r="I5" s="13"/>
      <c r="J5" s="13"/>
      <c r="K5" s="13"/>
    </row>
    <row r="6" s="56" customFormat="1" ht="34" customHeight="1" spans="1:11">
      <c r="A6" s="14" t="s">
        <v>131</v>
      </c>
      <c r="B6" s="63"/>
      <c r="C6" s="64"/>
      <c r="D6" s="65"/>
      <c r="E6" s="65"/>
      <c r="F6" s="65"/>
      <c r="G6" s="65"/>
      <c r="H6" s="13"/>
      <c r="I6" s="13"/>
      <c r="J6" s="13"/>
      <c r="K6" s="13"/>
    </row>
    <row r="7" ht="34" customHeight="1" spans="1:11">
      <c r="A7" s="11" t="s">
        <v>132</v>
      </c>
      <c r="B7" s="12" t="s">
        <v>14</v>
      </c>
      <c r="C7" s="66"/>
      <c r="D7" s="17">
        <v>2179000</v>
      </c>
      <c r="E7" s="17">
        <v>2174700</v>
      </c>
      <c r="F7" s="17">
        <v>2172000</v>
      </c>
      <c r="G7" s="17">
        <v>2273000</v>
      </c>
      <c r="H7" s="17">
        <v>2308600</v>
      </c>
      <c r="I7" s="17">
        <v>2321407</v>
      </c>
      <c r="J7" s="17">
        <v>2342100</v>
      </c>
      <c r="K7" s="17">
        <v>2359300</v>
      </c>
    </row>
    <row r="8" ht="34" customHeight="1" spans="1:11">
      <c r="A8" s="11" t="s">
        <v>133</v>
      </c>
      <c r="B8" s="12" t="s">
        <v>14</v>
      </c>
      <c r="C8" s="66">
        <v>2145524</v>
      </c>
      <c r="D8" s="17">
        <v>2245489</v>
      </c>
      <c r="E8" s="17">
        <v>2399730</v>
      </c>
      <c r="F8" s="17">
        <v>2564012</v>
      </c>
      <c r="G8" s="17">
        <v>2595341</v>
      </c>
      <c r="H8" s="17">
        <v>2628273</v>
      </c>
      <c r="I8" s="17">
        <v>2641505</v>
      </c>
      <c r="J8" s="17">
        <v>2677328</v>
      </c>
      <c r="K8" s="17">
        <v>2710268</v>
      </c>
    </row>
    <row r="9" ht="34" customHeight="1" spans="1:11">
      <c r="A9" s="11" t="s">
        <v>134</v>
      </c>
      <c r="B9" s="12" t="s">
        <v>14</v>
      </c>
      <c r="C9" s="66">
        <v>367215</v>
      </c>
      <c r="D9" s="17">
        <v>415066</v>
      </c>
      <c r="E9" s="17">
        <v>608830</v>
      </c>
      <c r="F9" s="17">
        <v>693132</v>
      </c>
      <c r="G9" s="17">
        <v>832945</v>
      </c>
      <c r="H9" s="17">
        <v>838714</v>
      </c>
      <c r="I9" s="17">
        <v>1030090</v>
      </c>
      <c r="J9" s="17">
        <v>1041081</v>
      </c>
      <c r="K9" s="17">
        <v>1130793</v>
      </c>
    </row>
    <row r="10" ht="34" customHeight="1" spans="1:11">
      <c r="A10" s="11" t="s">
        <v>135</v>
      </c>
      <c r="B10" s="12" t="s">
        <v>14</v>
      </c>
      <c r="C10" s="66">
        <v>1778309</v>
      </c>
      <c r="D10" s="17">
        <v>1830423</v>
      </c>
      <c r="E10" s="17">
        <v>1790900</v>
      </c>
      <c r="F10" s="17">
        <v>1870880</v>
      </c>
      <c r="G10" s="17">
        <v>1762396</v>
      </c>
      <c r="H10" s="17">
        <v>1789559</v>
      </c>
      <c r="I10" s="17">
        <v>1611415</v>
      </c>
      <c r="J10" s="17">
        <v>1636247</v>
      </c>
      <c r="K10" s="17">
        <v>1579475</v>
      </c>
    </row>
    <row r="11" ht="34" customHeight="1" spans="1:11">
      <c r="A11" s="11" t="s">
        <v>136</v>
      </c>
      <c r="B11" s="12" t="s">
        <v>14</v>
      </c>
      <c r="C11" s="66">
        <v>1137401</v>
      </c>
      <c r="D11" s="17">
        <v>1186218</v>
      </c>
      <c r="E11" s="17">
        <v>1271840</v>
      </c>
      <c r="F11" s="17">
        <v>1365385</v>
      </c>
      <c r="G11" s="17">
        <v>1383192</v>
      </c>
      <c r="H11" s="17">
        <v>1398872</v>
      </c>
      <c r="I11" s="17">
        <v>1406334</v>
      </c>
      <c r="J11" s="17">
        <v>1422617</v>
      </c>
      <c r="K11" s="17">
        <v>1440845</v>
      </c>
    </row>
    <row r="12" ht="34" customHeight="1" spans="1:11">
      <c r="A12" s="11" t="s">
        <v>137</v>
      </c>
      <c r="B12" s="12" t="s">
        <v>14</v>
      </c>
      <c r="C12" s="66">
        <v>1008123</v>
      </c>
      <c r="D12" s="17">
        <v>1059271</v>
      </c>
      <c r="E12" s="17">
        <v>1127890</v>
      </c>
      <c r="F12" s="17">
        <v>1198627</v>
      </c>
      <c r="G12" s="17">
        <v>1212149</v>
      </c>
      <c r="H12" s="17">
        <v>1229401</v>
      </c>
      <c r="I12" s="17">
        <v>1235171</v>
      </c>
      <c r="J12" s="17">
        <v>1254711</v>
      </c>
      <c r="K12" s="17">
        <v>1269423</v>
      </c>
    </row>
    <row r="13" ht="34" customHeight="1" spans="1:11">
      <c r="A13" s="11" t="s">
        <v>138</v>
      </c>
      <c r="B13" s="12" t="s">
        <v>14</v>
      </c>
      <c r="C13" s="66"/>
      <c r="D13" s="17"/>
      <c r="E13" s="17">
        <v>1087350</v>
      </c>
      <c r="F13" s="17">
        <v>2171650</v>
      </c>
      <c r="G13" s="17">
        <v>2261050</v>
      </c>
      <c r="H13" s="17">
        <v>2290800</v>
      </c>
      <c r="I13" s="17">
        <v>2315003.5</v>
      </c>
      <c r="J13" s="17">
        <v>2331753.5</v>
      </c>
      <c r="K13" s="49">
        <v>2350700</v>
      </c>
    </row>
    <row r="14" ht="34" customHeight="1" spans="1:11">
      <c r="A14" s="19" t="s">
        <v>139</v>
      </c>
      <c r="B14" s="12" t="s">
        <v>140</v>
      </c>
      <c r="C14" s="62"/>
      <c r="D14" s="13">
        <v>278.9</v>
      </c>
      <c r="E14" s="13">
        <v>278.3</v>
      </c>
      <c r="F14" s="53">
        <v>278</v>
      </c>
      <c r="G14" s="53">
        <v>290.9</v>
      </c>
      <c r="H14" s="13">
        <v>295.5</v>
      </c>
      <c r="I14" s="13">
        <v>297.1</v>
      </c>
      <c r="J14" s="13">
        <v>298.6</v>
      </c>
      <c r="K14" s="13">
        <v>301.8</v>
      </c>
    </row>
    <row r="15" ht="34" customHeight="1" spans="1:11">
      <c r="A15" s="11" t="s">
        <v>141</v>
      </c>
      <c r="B15" s="12" t="s">
        <v>14</v>
      </c>
      <c r="C15" s="62">
        <v>4.91</v>
      </c>
      <c r="D15" s="13">
        <v>4.77</v>
      </c>
      <c r="E15" s="13">
        <v>4.34</v>
      </c>
      <c r="F15" s="21">
        <v>3.98</v>
      </c>
      <c r="G15" s="13">
        <v>3.82</v>
      </c>
      <c r="H15" s="13">
        <v>3.73</v>
      </c>
      <c r="I15" s="13">
        <v>3.66</v>
      </c>
      <c r="J15" s="13">
        <v>3.64</v>
      </c>
      <c r="K15" s="13">
        <v>3.63</v>
      </c>
    </row>
    <row r="16" ht="34" customHeight="1" spans="1:11">
      <c r="A16" s="11" t="s">
        <v>142</v>
      </c>
      <c r="B16" s="15" t="s">
        <v>32</v>
      </c>
      <c r="C16" s="62">
        <v>13.47</v>
      </c>
      <c r="D16" s="13">
        <v>21.16</v>
      </c>
      <c r="E16" s="13">
        <v>18.51</v>
      </c>
      <c r="F16" s="13">
        <v>11.4</v>
      </c>
      <c r="G16" s="21">
        <v>11.5</v>
      </c>
      <c r="H16" s="13">
        <v>11.37</v>
      </c>
      <c r="I16" s="13">
        <v>11.48</v>
      </c>
      <c r="J16" s="13">
        <v>11.78</v>
      </c>
      <c r="K16" s="13">
        <v>12.1</v>
      </c>
    </row>
    <row r="17" ht="34" customHeight="1" spans="1:11">
      <c r="A17" s="11" t="s">
        <v>143</v>
      </c>
      <c r="B17" s="15" t="s">
        <v>32</v>
      </c>
      <c r="C17" s="62">
        <v>4.04</v>
      </c>
      <c r="D17" s="13">
        <v>5.05</v>
      </c>
      <c r="E17" s="13">
        <v>6.18</v>
      </c>
      <c r="F17" s="13">
        <v>4.64</v>
      </c>
      <c r="G17" s="13">
        <v>4.82</v>
      </c>
      <c r="H17" s="13">
        <v>4.67</v>
      </c>
      <c r="I17" s="13">
        <v>4.97</v>
      </c>
      <c r="J17" s="13">
        <v>5.14</v>
      </c>
      <c r="K17" s="13">
        <v>5.2</v>
      </c>
    </row>
    <row r="18" ht="34" customHeight="1" spans="1:11">
      <c r="A18" s="22" t="s">
        <v>144</v>
      </c>
      <c r="B18" s="23" t="s">
        <v>32</v>
      </c>
      <c r="C18" s="67">
        <v>9.43</v>
      </c>
      <c r="D18" s="50">
        <v>16.11</v>
      </c>
      <c r="E18" s="50">
        <v>12.33</v>
      </c>
      <c r="F18" s="50">
        <v>6.76</v>
      </c>
      <c r="G18" s="50">
        <v>6.68</v>
      </c>
      <c r="H18" s="50">
        <v>6.7</v>
      </c>
      <c r="I18" s="50">
        <v>6.51</v>
      </c>
      <c r="J18" s="50">
        <v>6.64</v>
      </c>
      <c r="K18" s="50">
        <v>6.9</v>
      </c>
    </row>
    <row r="19" ht="13" customHeight="1"/>
  </sheetData>
  <mergeCells count="1">
    <mergeCell ref="A1:J1"/>
  </mergeCells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&amp;C71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J19"/>
  <sheetViews>
    <sheetView showZeros="0" topLeftCell="A5" workbookViewId="0">
      <selection activeCell="D15" sqref="D15"/>
    </sheetView>
  </sheetViews>
  <sheetFormatPr defaultColWidth="9" defaultRowHeight="12.75"/>
  <cols>
    <col min="1" max="1" width="16.125" style="45" customWidth="1"/>
    <col min="2" max="2" width="5.625" style="44" customWidth="1"/>
    <col min="3" max="7" width="6.625" style="45" customWidth="1"/>
    <col min="8" max="8" width="7" style="45" customWidth="1"/>
    <col min="9" max="9" width="6.625" style="45" customWidth="1"/>
    <col min="10" max="10" width="6.875" style="45" customWidth="1"/>
    <col min="11" max="16384" width="9" style="45"/>
  </cols>
  <sheetData>
    <row r="1" ht="39.95" customHeight="1" spans="1:1">
      <c r="A1" s="4" t="s">
        <v>145</v>
      </c>
    </row>
    <row r="2" s="44" customFormat="1" ht="39.75" customHeight="1" spans="1:10">
      <c r="A2" s="46" t="s">
        <v>118</v>
      </c>
      <c r="B2" s="47" t="s">
        <v>2</v>
      </c>
      <c r="C2" s="48" t="s">
        <v>146</v>
      </c>
      <c r="D2" s="48" t="s">
        <v>147</v>
      </c>
      <c r="E2" s="48" t="s">
        <v>148</v>
      </c>
      <c r="F2" s="48" t="s">
        <v>149</v>
      </c>
      <c r="G2" s="48" t="s">
        <v>150</v>
      </c>
      <c r="H2" s="48" t="s">
        <v>151</v>
      </c>
      <c r="I2" s="54" t="s">
        <v>152</v>
      </c>
      <c r="J2" s="54" t="s">
        <v>153</v>
      </c>
    </row>
    <row r="3" ht="31.5" customHeight="1" spans="1:9">
      <c r="A3" s="8" t="s">
        <v>128</v>
      </c>
      <c r="B3" s="9"/>
      <c r="C3" s="10"/>
      <c r="D3" s="10"/>
      <c r="E3" s="10"/>
      <c r="F3" s="10"/>
      <c r="G3" s="10"/>
      <c r="H3" s="31"/>
      <c r="I3" s="10"/>
    </row>
    <row r="4" ht="31.5" customHeight="1" spans="1:10">
      <c r="A4" s="11" t="s">
        <v>129</v>
      </c>
      <c r="B4" s="12" t="s">
        <v>12</v>
      </c>
      <c r="C4" s="13">
        <v>769266</v>
      </c>
      <c r="D4" s="13">
        <v>772016</v>
      </c>
      <c r="E4" s="13">
        <v>784627</v>
      </c>
      <c r="F4" s="13">
        <v>786039</v>
      </c>
      <c r="G4" s="13">
        <v>774098</v>
      </c>
      <c r="H4" s="13">
        <v>778683</v>
      </c>
      <c r="I4" s="13">
        <v>779529</v>
      </c>
      <c r="J4" s="13">
        <v>776863</v>
      </c>
    </row>
    <row r="5" ht="31.5" customHeight="1" spans="1:10">
      <c r="A5" s="11" t="s">
        <v>130</v>
      </c>
      <c r="B5" s="12" t="s">
        <v>12</v>
      </c>
      <c r="C5" s="13"/>
      <c r="D5" s="13"/>
      <c r="E5" s="13"/>
      <c r="F5" s="13"/>
      <c r="G5" s="13"/>
      <c r="H5" s="13"/>
      <c r="I5" s="13"/>
      <c r="J5" s="13"/>
    </row>
    <row r="6" ht="31.5" customHeight="1" spans="1:10">
      <c r="A6" s="14" t="s">
        <v>131</v>
      </c>
      <c r="B6" s="15"/>
      <c r="C6" s="13"/>
      <c r="D6" s="13"/>
      <c r="E6" s="13"/>
      <c r="F6" s="13"/>
      <c r="G6" s="13"/>
      <c r="H6" s="13"/>
      <c r="I6" s="13"/>
      <c r="J6" s="13"/>
    </row>
    <row r="7" ht="31.5" customHeight="1" spans="1:10">
      <c r="A7" s="11" t="s">
        <v>132</v>
      </c>
      <c r="B7" s="12" t="s">
        <v>14</v>
      </c>
      <c r="C7" s="17">
        <v>2365400</v>
      </c>
      <c r="D7" s="17">
        <v>2371900</v>
      </c>
      <c r="E7" s="17">
        <v>2425331</v>
      </c>
      <c r="F7" s="17">
        <v>2445020</v>
      </c>
      <c r="G7" s="17">
        <v>2478808</v>
      </c>
      <c r="H7" s="33">
        <v>2488230</v>
      </c>
      <c r="I7" s="33">
        <v>2506627</v>
      </c>
      <c r="J7" s="16">
        <v>2520641</v>
      </c>
    </row>
    <row r="8" ht="31.5" customHeight="1" spans="1:10">
      <c r="A8" s="11" t="s">
        <v>133</v>
      </c>
      <c r="B8" s="12" t="s">
        <v>14</v>
      </c>
      <c r="C8" s="17">
        <v>2732898</v>
      </c>
      <c r="D8" s="17">
        <v>2756739</v>
      </c>
      <c r="E8" s="17">
        <v>2828085</v>
      </c>
      <c r="F8" s="17">
        <v>2846145</v>
      </c>
      <c r="G8" s="17">
        <v>2825007</v>
      </c>
      <c r="H8" s="17">
        <v>2851284</v>
      </c>
      <c r="I8" s="17">
        <v>2894263</v>
      </c>
      <c r="J8" s="13">
        <v>2921220</v>
      </c>
    </row>
    <row r="9" ht="31.5" customHeight="1" spans="1:10">
      <c r="A9" s="11" t="s">
        <v>134</v>
      </c>
      <c r="B9" s="12" t="s">
        <v>14</v>
      </c>
      <c r="C9" s="17">
        <v>1143407</v>
      </c>
      <c r="D9" s="17">
        <v>1146721</v>
      </c>
      <c r="E9" s="17">
        <v>1167222</v>
      </c>
      <c r="F9" s="17">
        <v>1173579</v>
      </c>
      <c r="G9" s="17">
        <v>1152982</v>
      </c>
      <c r="H9" s="17">
        <v>1165650</v>
      </c>
      <c r="I9" s="17">
        <v>1179732</v>
      </c>
      <c r="J9" s="17">
        <v>906674</v>
      </c>
    </row>
    <row r="10" ht="31.5" customHeight="1" spans="1:10">
      <c r="A10" s="11" t="s">
        <v>135</v>
      </c>
      <c r="B10" s="12" t="s">
        <v>14</v>
      </c>
      <c r="C10" s="17">
        <v>1589491</v>
      </c>
      <c r="D10" s="17">
        <v>1610018</v>
      </c>
      <c r="E10" s="17">
        <v>1660863</v>
      </c>
      <c r="F10" s="17">
        <v>1672566</v>
      </c>
      <c r="G10" s="17">
        <v>1672025</v>
      </c>
      <c r="H10" s="17">
        <v>1685634</v>
      </c>
      <c r="I10" s="17">
        <v>1714531</v>
      </c>
      <c r="J10" s="17">
        <v>2014546</v>
      </c>
    </row>
    <row r="11" ht="31.5" customHeight="1" spans="1:10">
      <c r="A11" s="11" t="s">
        <v>136</v>
      </c>
      <c r="B11" s="12" t="s">
        <v>14</v>
      </c>
      <c r="C11" s="17">
        <v>1453262</v>
      </c>
      <c r="D11" s="17">
        <v>1466674</v>
      </c>
      <c r="E11" s="17">
        <v>1499458</v>
      </c>
      <c r="F11" s="17">
        <v>1511460</v>
      </c>
      <c r="G11" s="17">
        <v>1504988</v>
      </c>
      <c r="H11" s="17">
        <v>1517653</v>
      </c>
      <c r="I11" s="17">
        <v>1537332</v>
      </c>
      <c r="J11" s="17">
        <v>1546014</v>
      </c>
    </row>
    <row r="12" ht="31.5" customHeight="1" spans="1:10">
      <c r="A12" s="11" t="s">
        <v>154</v>
      </c>
      <c r="B12" s="12" t="s">
        <v>14</v>
      </c>
      <c r="C12" s="17">
        <v>1279636</v>
      </c>
      <c r="D12" s="17">
        <v>1290065</v>
      </c>
      <c r="E12" s="17">
        <v>1328627</v>
      </c>
      <c r="F12" s="17">
        <v>1334685</v>
      </c>
      <c r="G12" s="17">
        <v>1320019</v>
      </c>
      <c r="H12" s="17">
        <v>1333631</v>
      </c>
      <c r="I12" s="17">
        <v>1356931</v>
      </c>
      <c r="J12" s="17">
        <v>1375206</v>
      </c>
    </row>
    <row r="13" ht="31.5" customHeight="1" spans="1:10">
      <c r="A13" s="11" t="s">
        <v>138</v>
      </c>
      <c r="B13" s="12" t="s">
        <v>14</v>
      </c>
      <c r="C13" s="49">
        <v>2362350</v>
      </c>
      <c r="D13" s="49">
        <v>2368650</v>
      </c>
      <c r="E13" s="49">
        <v>2398615.5</v>
      </c>
      <c r="F13" s="49">
        <v>2435175.5</v>
      </c>
      <c r="G13" s="49">
        <v>2461914</v>
      </c>
      <c r="H13" s="18">
        <v>2483519</v>
      </c>
      <c r="I13" s="18">
        <v>2497428.5</v>
      </c>
      <c r="J13" s="18">
        <v>2513634</v>
      </c>
    </row>
    <row r="14" ht="31.5" customHeight="1" spans="1:10">
      <c r="A14" s="19" t="s">
        <v>155</v>
      </c>
      <c r="B14" s="12" t="s">
        <v>140</v>
      </c>
      <c r="C14" s="13">
        <v>303.1</v>
      </c>
      <c r="D14" s="13">
        <v>301.3</v>
      </c>
      <c r="E14" s="53">
        <v>304.871061540604</v>
      </c>
      <c r="F14" s="53">
        <v>305.807161707503</v>
      </c>
      <c r="G14" s="53">
        <v>311.569696337421</v>
      </c>
      <c r="H14" s="20">
        <v>312.753979137417</v>
      </c>
      <c r="I14" s="20">
        <v>315.092496860406</v>
      </c>
      <c r="J14" s="20">
        <v>316.826631807841</v>
      </c>
    </row>
    <row r="15" ht="31.5" customHeight="1" spans="1:10">
      <c r="A15" s="11" t="s">
        <v>141</v>
      </c>
      <c r="B15" s="12" t="s">
        <v>14</v>
      </c>
      <c r="C15" s="13">
        <v>3.55</v>
      </c>
      <c r="D15" s="21">
        <v>3.57083143354542</v>
      </c>
      <c r="E15" s="21">
        <v>3.60436870003199</v>
      </c>
      <c r="F15" s="21">
        <v>3.6208699568342</v>
      </c>
      <c r="G15" s="21">
        <v>3.64941777397694</v>
      </c>
      <c r="H15" s="21">
        <v>3.66167490493564</v>
      </c>
      <c r="I15" s="21">
        <v>3.71283557122314</v>
      </c>
      <c r="J15" s="21">
        <v>3.76027690854115</v>
      </c>
    </row>
    <row r="16" ht="31.5" customHeight="1" spans="1:10">
      <c r="A16" s="11" t="s">
        <v>142</v>
      </c>
      <c r="B16" s="15" t="s">
        <v>32</v>
      </c>
      <c r="C16" s="13">
        <v>12.22</v>
      </c>
      <c r="D16" s="13">
        <v>12.54</v>
      </c>
      <c r="E16" s="13">
        <v>13.01</v>
      </c>
      <c r="F16" s="13">
        <v>12.77</v>
      </c>
      <c r="G16" s="21">
        <v>16.29</v>
      </c>
      <c r="H16" s="13">
        <v>13.82</v>
      </c>
      <c r="I16" s="21">
        <v>13.37</v>
      </c>
      <c r="J16" s="21">
        <v>13.54</v>
      </c>
    </row>
    <row r="17" ht="31.5" customHeight="1" spans="1:10">
      <c r="A17" s="11" t="s">
        <v>143</v>
      </c>
      <c r="B17" s="15" t="s">
        <v>32</v>
      </c>
      <c r="C17" s="13">
        <v>5.46</v>
      </c>
      <c r="D17" s="13">
        <v>5.47</v>
      </c>
      <c r="E17" s="13">
        <v>5.71</v>
      </c>
      <c r="F17" s="13">
        <v>5.59</v>
      </c>
      <c r="G17" s="21">
        <v>7.73</v>
      </c>
      <c r="H17" s="13">
        <v>5.47</v>
      </c>
      <c r="I17" s="21">
        <v>6.56</v>
      </c>
      <c r="J17" s="21">
        <v>6.1</v>
      </c>
    </row>
    <row r="18" ht="31.5" customHeight="1" spans="1:10">
      <c r="A18" s="22" t="s">
        <v>144</v>
      </c>
      <c r="B18" s="23" t="s">
        <v>32</v>
      </c>
      <c r="C18" s="50">
        <v>6.75</v>
      </c>
      <c r="D18" s="51">
        <v>7.08</v>
      </c>
      <c r="E18" s="50">
        <v>7.3</v>
      </c>
      <c r="F18" s="50">
        <v>7.17</v>
      </c>
      <c r="G18" s="24">
        <v>8.56</v>
      </c>
      <c r="H18" s="50">
        <v>8.34</v>
      </c>
      <c r="I18" s="24">
        <v>6.81</v>
      </c>
      <c r="J18" s="24">
        <v>7.44</v>
      </c>
    </row>
    <row r="19" ht="33" customHeight="1" spans="1:10">
      <c r="A19" s="52" t="s">
        <v>156</v>
      </c>
      <c r="B19" s="52"/>
      <c r="C19" s="52"/>
      <c r="D19" s="52"/>
      <c r="E19" s="52"/>
      <c r="F19" s="52"/>
      <c r="G19" s="52"/>
      <c r="H19" s="52"/>
      <c r="I19" s="52"/>
      <c r="J19" s="52"/>
    </row>
  </sheetData>
  <mergeCells count="1">
    <mergeCell ref="A19:J19"/>
  </mergeCells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&amp;C72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L35"/>
  <sheetViews>
    <sheetView showZeros="0" tabSelected="1" topLeftCell="A3" workbookViewId="0">
      <selection activeCell="K13" sqref="K13"/>
    </sheetView>
  </sheetViews>
  <sheetFormatPr defaultColWidth="9" defaultRowHeight="12.75"/>
  <cols>
    <col min="1" max="1" width="16.125" style="2" customWidth="1"/>
    <col min="2" max="2" width="5.625" style="1" customWidth="1"/>
    <col min="3" max="7" width="6.625" style="2" customWidth="1"/>
    <col min="8" max="8" width="6.625" style="3" customWidth="1"/>
    <col min="9" max="10" width="6.625" style="2" customWidth="1"/>
    <col min="11" max="11" width="12.625" style="2"/>
    <col min="12" max="12" width="10.25" style="2"/>
    <col min="13" max="16384" width="9" style="2"/>
  </cols>
  <sheetData>
    <row r="1" ht="39.95" customHeight="1" spans="1:9">
      <c r="A1" s="4" t="s">
        <v>157</v>
      </c>
      <c r="F1" s="27"/>
      <c r="G1" s="27"/>
      <c r="H1" s="28"/>
      <c r="I1" s="27"/>
    </row>
    <row r="2" s="1" customFormat="1" ht="39.75" customHeight="1" spans="1:10">
      <c r="A2" s="5" t="s">
        <v>158</v>
      </c>
      <c r="B2" s="6" t="s">
        <v>2</v>
      </c>
      <c r="C2" s="7" t="s">
        <v>159</v>
      </c>
      <c r="D2" s="7" t="s">
        <v>160</v>
      </c>
      <c r="E2" s="7" t="s">
        <v>161</v>
      </c>
      <c r="F2" s="7" t="s">
        <v>162</v>
      </c>
      <c r="G2" s="7" t="s">
        <v>163</v>
      </c>
      <c r="H2" s="7" t="s">
        <v>164</v>
      </c>
      <c r="I2" s="38" t="s">
        <v>3</v>
      </c>
      <c r="J2" s="38" t="s">
        <v>165</v>
      </c>
    </row>
    <row r="3" ht="34" customHeight="1" spans="1:10">
      <c r="A3" s="8" t="s">
        <v>128</v>
      </c>
      <c r="B3" s="9"/>
      <c r="C3" s="10"/>
      <c r="D3" s="10"/>
      <c r="E3" s="29"/>
      <c r="F3" s="30"/>
      <c r="G3" s="31"/>
      <c r="H3" s="25"/>
      <c r="I3" s="25"/>
      <c r="J3" s="32"/>
    </row>
    <row r="4" ht="34" customHeight="1" spans="1:10">
      <c r="A4" s="11" t="s">
        <v>129</v>
      </c>
      <c r="B4" s="12" t="s">
        <v>12</v>
      </c>
      <c r="C4" s="13">
        <v>761788</v>
      </c>
      <c r="D4" s="13">
        <v>769371</v>
      </c>
      <c r="E4" s="13">
        <v>770931</v>
      </c>
      <c r="F4" s="13">
        <v>783597</v>
      </c>
      <c r="G4" s="13">
        <v>795834</v>
      </c>
      <c r="H4" s="13">
        <v>818826</v>
      </c>
      <c r="I4" s="13">
        <v>822870</v>
      </c>
      <c r="J4" s="32">
        <v>831964</v>
      </c>
    </row>
    <row r="5" ht="34" customHeight="1" spans="1:10">
      <c r="A5" s="11" t="s">
        <v>130</v>
      </c>
      <c r="B5" s="12" t="s">
        <v>12</v>
      </c>
      <c r="C5" s="13"/>
      <c r="D5" s="13"/>
      <c r="E5" s="13"/>
      <c r="F5" s="13"/>
      <c r="G5" s="13"/>
      <c r="H5" s="32"/>
      <c r="I5" s="32"/>
      <c r="J5" s="32"/>
    </row>
    <row r="6" ht="34" customHeight="1" spans="1:10">
      <c r="A6" s="14" t="s">
        <v>131</v>
      </c>
      <c r="B6" s="15"/>
      <c r="C6" s="13"/>
      <c r="D6" s="13"/>
      <c r="E6" s="13"/>
      <c r="F6" s="13"/>
      <c r="G6" s="13"/>
      <c r="H6" s="32"/>
      <c r="I6" s="32"/>
      <c r="J6" s="32"/>
    </row>
    <row r="7" ht="34" customHeight="1" spans="1:10">
      <c r="A7" s="11" t="s">
        <v>132</v>
      </c>
      <c r="B7" s="12" t="s">
        <v>14</v>
      </c>
      <c r="C7" s="16">
        <v>2540212</v>
      </c>
      <c r="D7" s="16">
        <v>2557342</v>
      </c>
      <c r="E7" s="16">
        <v>2572604</v>
      </c>
      <c r="F7" s="16">
        <v>2590930</v>
      </c>
      <c r="G7" s="16">
        <v>2605920</v>
      </c>
      <c r="H7" s="16">
        <v>2620711</v>
      </c>
      <c r="I7" s="16">
        <v>2622213</v>
      </c>
      <c r="J7" s="32">
        <v>2624723</v>
      </c>
    </row>
    <row r="8" ht="34" customHeight="1" spans="1:11">
      <c r="A8" s="11" t="s">
        <v>133</v>
      </c>
      <c r="B8" s="12" t="s">
        <v>14</v>
      </c>
      <c r="C8" s="13">
        <v>2960614</v>
      </c>
      <c r="D8" s="13">
        <v>2970801</v>
      </c>
      <c r="E8" s="13">
        <v>2998820</v>
      </c>
      <c r="F8" s="13">
        <v>3013111</v>
      </c>
      <c r="G8" s="13">
        <v>3020398</v>
      </c>
      <c r="H8" s="13">
        <v>3027455</v>
      </c>
      <c r="I8" s="13">
        <v>3032316</v>
      </c>
      <c r="J8" s="32">
        <v>3033082</v>
      </c>
      <c r="K8" s="2">
        <f>I8-I9-I10</f>
        <v>0</v>
      </c>
    </row>
    <row r="9" ht="34" customHeight="1" spans="1:11">
      <c r="A9" s="11" t="s">
        <v>166</v>
      </c>
      <c r="B9" s="12" t="s">
        <v>14</v>
      </c>
      <c r="C9" s="17">
        <v>919518</v>
      </c>
      <c r="D9" s="17">
        <v>925478</v>
      </c>
      <c r="E9" s="17">
        <v>1136563</v>
      </c>
      <c r="F9" s="17">
        <v>1214549</v>
      </c>
      <c r="G9" s="17">
        <v>1218269</v>
      </c>
      <c r="H9" s="17">
        <v>1223254</v>
      </c>
      <c r="I9" s="39">
        <v>1228993</v>
      </c>
      <c r="J9" s="32">
        <v>1229445</v>
      </c>
      <c r="K9" s="2">
        <f>I8-I11-I12</f>
        <v>0</v>
      </c>
    </row>
    <row r="10" ht="34" customHeight="1" spans="1:10">
      <c r="A10" s="11" t="s">
        <v>167</v>
      </c>
      <c r="B10" s="12" t="s">
        <v>14</v>
      </c>
      <c r="C10" s="17">
        <v>2041096</v>
      </c>
      <c r="D10" s="17">
        <v>2045323</v>
      </c>
      <c r="E10" s="17">
        <v>1862257</v>
      </c>
      <c r="F10" s="17">
        <v>1798562</v>
      </c>
      <c r="G10" s="17">
        <v>1802129</v>
      </c>
      <c r="H10" s="17">
        <v>1804201</v>
      </c>
      <c r="I10" s="39">
        <v>1803323</v>
      </c>
      <c r="J10" s="32">
        <v>1803637</v>
      </c>
    </row>
    <row r="11" ht="34" customHeight="1" spans="1:10">
      <c r="A11" s="11" t="s">
        <v>136</v>
      </c>
      <c r="B11" s="12" t="s">
        <v>14</v>
      </c>
      <c r="C11" s="17">
        <v>1572516</v>
      </c>
      <c r="D11" s="17">
        <v>1576491</v>
      </c>
      <c r="E11" s="17">
        <v>1590913</v>
      </c>
      <c r="F11" s="17">
        <v>1598648</v>
      </c>
      <c r="G11" s="17">
        <v>1602118</v>
      </c>
      <c r="H11" s="17">
        <v>1606077</v>
      </c>
      <c r="I11" s="17">
        <v>1608911</v>
      </c>
      <c r="J11" s="32">
        <v>1610975</v>
      </c>
    </row>
    <row r="12" ht="34" customHeight="1" spans="1:10">
      <c r="A12" s="11" t="s">
        <v>154</v>
      </c>
      <c r="B12" s="12" t="s">
        <v>14</v>
      </c>
      <c r="C12" s="17">
        <v>1388098</v>
      </c>
      <c r="D12" s="17">
        <v>1394310</v>
      </c>
      <c r="E12" s="17">
        <v>1407907</v>
      </c>
      <c r="F12" s="17">
        <v>1414463</v>
      </c>
      <c r="G12" s="17">
        <v>1418280</v>
      </c>
      <c r="H12" s="17">
        <v>1421378</v>
      </c>
      <c r="I12" s="17">
        <v>1423405</v>
      </c>
      <c r="J12" s="32">
        <v>1422107</v>
      </c>
    </row>
    <row r="13" ht="34" customHeight="1" spans="1:10">
      <c r="A13" s="11" t="s">
        <v>138</v>
      </c>
      <c r="B13" s="12" t="s">
        <v>14</v>
      </c>
      <c r="C13" s="18">
        <v>2530426.5</v>
      </c>
      <c r="D13" s="18">
        <v>2548777</v>
      </c>
      <c r="E13" s="33">
        <v>2564973</v>
      </c>
      <c r="F13" s="18">
        <v>2581767</v>
      </c>
      <c r="G13" s="33">
        <v>2598425</v>
      </c>
      <c r="H13" s="18">
        <v>2613315.5</v>
      </c>
      <c r="I13" s="40">
        <v>2621462</v>
      </c>
      <c r="J13" s="40">
        <v>2623468</v>
      </c>
    </row>
    <row r="14" ht="34" customHeight="1" spans="1:10">
      <c r="A14" s="19" t="s">
        <v>168</v>
      </c>
      <c r="B14" s="12" t="s">
        <v>140</v>
      </c>
      <c r="C14" s="20">
        <v>319.287771167704</v>
      </c>
      <c r="D14" s="20">
        <v>321.440898355554</v>
      </c>
      <c r="E14" s="20">
        <v>323.358641015968</v>
      </c>
      <c r="F14" s="20">
        <v>325.215895968268</v>
      </c>
      <c r="G14" s="20">
        <v>327.097454435909</v>
      </c>
      <c r="H14" s="20">
        <v>328.954034242105</v>
      </c>
      <c r="I14" s="20">
        <v>329.142566651604</v>
      </c>
      <c r="J14" s="41">
        <v>329.457624140182</v>
      </c>
    </row>
    <row r="15" ht="34" customHeight="1" spans="1:12">
      <c r="A15" s="11" t="s">
        <v>141</v>
      </c>
      <c r="B15" s="12" t="s">
        <v>14</v>
      </c>
      <c r="C15" s="21">
        <v>3.88640146602467</v>
      </c>
      <c r="D15" s="21">
        <v>3.86133737819595</v>
      </c>
      <c r="E15" s="21">
        <v>3.88986822426391</v>
      </c>
      <c r="F15" s="21">
        <v>3.84523039266358</v>
      </c>
      <c r="G15" s="34">
        <v>3.7952613233413</v>
      </c>
      <c r="H15" s="34">
        <v>3.69731176098463</v>
      </c>
      <c r="I15" s="34">
        <v>3.68504867111451</v>
      </c>
      <c r="J15" s="34">
        <v>3.64568899615849</v>
      </c>
      <c r="K15" s="42"/>
      <c r="L15" s="42"/>
    </row>
    <row r="16" ht="34" customHeight="1" spans="1:10">
      <c r="A16" s="11" t="s">
        <v>142</v>
      </c>
      <c r="B16" s="15" t="s">
        <v>32</v>
      </c>
      <c r="C16" s="21">
        <v>13.57</v>
      </c>
      <c r="D16" s="21">
        <v>15.12</v>
      </c>
      <c r="E16" s="21">
        <v>12.36</v>
      </c>
      <c r="F16" s="21">
        <v>11.21</v>
      </c>
      <c r="G16" s="21">
        <v>9.53</v>
      </c>
      <c r="H16" s="35">
        <v>8.14</v>
      </c>
      <c r="I16" s="36">
        <v>7</v>
      </c>
      <c r="J16" s="43">
        <v>6.67</v>
      </c>
    </row>
    <row r="17" ht="34" customHeight="1" spans="1:10">
      <c r="A17" s="11" t="s">
        <v>143</v>
      </c>
      <c r="B17" s="15" t="s">
        <v>32</v>
      </c>
      <c r="C17" s="21">
        <v>6</v>
      </c>
      <c r="D17" s="21">
        <v>5.55</v>
      </c>
      <c r="E17" s="21">
        <v>5.58</v>
      </c>
      <c r="F17" s="21">
        <v>5.69</v>
      </c>
      <c r="G17" s="21">
        <v>5.03</v>
      </c>
      <c r="H17" s="36">
        <v>5.16</v>
      </c>
      <c r="I17" s="36">
        <v>6.52</v>
      </c>
      <c r="J17" s="32">
        <v>6.11</v>
      </c>
    </row>
    <row r="18" ht="34" customHeight="1" spans="1:10">
      <c r="A18" s="22" t="s">
        <v>144</v>
      </c>
      <c r="B18" s="23" t="s">
        <v>32</v>
      </c>
      <c r="C18" s="24">
        <v>7.57</v>
      </c>
      <c r="D18" s="24">
        <v>9.57</v>
      </c>
      <c r="E18" s="24">
        <v>6.78</v>
      </c>
      <c r="F18" s="24">
        <v>5.52</v>
      </c>
      <c r="G18" s="24">
        <v>4.5</v>
      </c>
      <c r="H18" s="37">
        <v>2.98</v>
      </c>
      <c r="I18" s="37">
        <v>0.48</v>
      </c>
      <c r="J18" s="37">
        <v>0.56</v>
      </c>
    </row>
    <row r="26" spans="1:2">
      <c r="A26" s="25"/>
      <c r="B26" s="26"/>
    </row>
    <row r="27" spans="1:2">
      <c r="A27" s="25"/>
      <c r="B27" s="26"/>
    </row>
    <row r="28" spans="1:2">
      <c r="A28" s="25"/>
      <c r="B28" s="26"/>
    </row>
    <row r="29" spans="1:2">
      <c r="A29" s="25"/>
      <c r="B29" s="26"/>
    </row>
    <row r="30" spans="1:2">
      <c r="A30" s="25"/>
      <c r="B30" s="26"/>
    </row>
    <row r="31" spans="1:2">
      <c r="A31" s="25"/>
      <c r="B31" s="26"/>
    </row>
    <row r="32" spans="1:2">
      <c r="A32" s="25"/>
      <c r="B32" s="26"/>
    </row>
    <row r="33" spans="1:2">
      <c r="A33" s="25"/>
      <c r="B33" s="26"/>
    </row>
    <row r="34" spans="1:2">
      <c r="A34" s="25"/>
      <c r="B34" s="26"/>
    </row>
    <row r="35" spans="1:2">
      <c r="A35" s="25"/>
      <c r="B35" s="26"/>
    </row>
  </sheetData>
  <pageMargins left="0.984027777777778" right="0.984027777777778" top="1.38125" bottom="1.57430555555556" header="0.511805555555556" footer="1.09791666666667"/>
  <pageSetup paperSize="9" firstPageNumber="71" orientation="portrait" useFirstPageNumber="1"/>
  <headerFooter alignWithMargins="0">
    <oddFooter>&amp;C73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4-1</vt:lpstr>
      <vt:lpstr>4-2</vt:lpstr>
      <vt:lpstr>4-3</vt:lpstr>
      <vt:lpstr>4-3续</vt:lpstr>
      <vt:lpstr>4-4</vt:lpstr>
      <vt:lpstr>4-4续1</vt:lpstr>
      <vt:lpstr>4-4续2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2009-09-01T00:45:00Z</dcterms:created>
  <cp:lastPrinted>2021-02-04T01:20:00Z</cp:lastPrinted>
  <dcterms:modified xsi:type="dcterms:W3CDTF">2025-03-06T15:53:01Z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87700F142C18805889D26A642599F229</vt:lpwstr>
  </property>
</Properties>
</file>